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otice" sheetId="1" r:id="rId4"/>
    <sheet state="visible" name="Cyber CleanUp Données" sheetId="2" r:id="rId5"/>
    <sheet state="visible" name="Cyber CleanUp Equipements" sheetId="3" r:id="rId6"/>
  </sheets>
  <definedNames/>
  <calcPr/>
</workbook>
</file>

<file path=xl/sharedStrings.xml><?xml version="1.0" encoding="utf-8"?>
<sst xmlns="http://schemas.openxmlformats.org/spreadsheetml/2006/main" count="93" uniqueCount="72">
  <si>
    <r>
      <rPr>
        <rFont val="Raleway"/>
        <b/>
        <color rgb="FF006D90"/>
        <sz val="11.0"/>
      </rPr>
      <t xml:space="preserve">Bienvenue </t>
    </r>
    <r>
      <rPr>
        <rFont val="Raleway"/>
        <color rgb="FF000000"/>
        <sz val="11.0"/>
      </rPr>
      <t xml:space="preserve">dans l'outil qui va vous permettre de </t>
    </r>
    <r>
      <rPr>
        <rFont val="Raleway"/>
        <b/>
        <color rgb="FF006D90"/>
        <sz val="11.0"/>
      </rPr>
      <t xml:space="preserve">comprendre votre impact </t>
    </r>
    <r>
      <rPr>
        <rFont val="Raleway"/>
        <color rgb="FF000000"/>
        <sz val="11.0"/>
      </rPr>
      <t xml:space="preserve">après l'opération.
Grâce à lui, vous allez pouvoir plus facilement vous rendre compte du </t>
    </r>
    <r>
      <rPr>
        <rFont val="Raleway"/>
        <b/>
        <color rgb="FF006D90"/>
        <sz val="11.0"/>
      </rPr>
      <t>gain environnemental</t>
    </r>
    <r>
      <rPr>
        <rFont val="Raleway"/>
        <color rgb="FF000000"/>
        <sz val="11.0"/>
      </rPr>
      <t xml:space="preserve"> engendré par votre action.
Et rien de mieux que des équivalences pour mieux </t>
    </r>
    <r>
      <rPr>
        <rFont val="Raleway"/>
        <b/>
        <color rgb="FF006D90"/>
        <sz val="11.0"/>
      </rPr>
      <t>concrétiser notre impact !</t>
    </r>
  </si>
  <si>
    <t xml:space="preserve">Comment utiliser ce petit outil ? </t>
  </si>
  <si>
    <r>
      <rPr>
        <rFont val="Raleway"/>
        <color theme="1"/>
        <sz val="11.0"/>
      </rPr>
      <t xml:space="preserve">1. </t>
    </r>
    <r>
      <rPr>
        <rFont val="Raleway"/>
        <b/>
        <color rgb="FF006D90"/>
        <sz val="11.0"/>
      </rPr>
      <t>Rendez-vous</t>
    </r>
    <r>
      <rPr>
        <rFont val="Raleway"/>
        <color theme="1"/>
        <sz val="11.0"/>
      </rPr>
      <t xml:space="preserve"> dans l'onglet correspondant à votre catégorie de Cyber CleanUp :</t>
    </r>
  </si>
  <si>
    <t>Cyber CleanUp Données</t>
  </si>
  <si>
    <t>Cyber CleanUp Equipements</t>
  </si>
  <si>
    <r>
      <rPr>
        <rFont val="Raleway"/>
        <color theme="1"/>
        <sz val="11.0"/>
      </rPr>
      <t xml:space="preserve">2. </t>
    </r>
    <r>
      <rPr>
        <rFont val="Raleway"/>
        <b/>
        <color rgb="FF006D90"/>
        <sz val="11.0"/>
      </rPr>
      <t xml:space="preserve">Comprenez </t>
    </r>
    <r>
      <rPr>
        <rFont val="Raleway"/>
        <color theme="1"/>
        <sz val="11.0"/>
      </rPr>
      <t xml:space="preserve">dans la première section l'impact de votre opération, </t>
    </r>
  </si>
  <si>
    <r>
      <rPr>
        <rFont val="Raleway"/>
        <color theme="1"/>
        <sz val="11.0"/>
      </rPr>
      <t xml:space="preserve">3. </t>
    </r>
    <r>
      <rPr>
        <rFont val="Raleway"/>
        <b/>
        <color rgb="FF006D90"/>
        <sz val="11.0"/>
      </rPr>
      <t xml:space="preserve">Remplissez </t>
    </r>
    <r>
      <rPr>
        <rFont val="Raleway"/>
        <color theme="1"/>
        <sz val="11.0"/>
      </rPr>
      <t xml:space="preserve">dans la deuxième section les cellules grisées, liées aux chiffres globaux de votre opération </t>
    </r>
  </si>
  <si>
    <r>
      <rPr>
        <rFont val="Raleway"/>
        <color theme="1"/>
        <sz val="11.0"/>
      </rPr>
      <t xml:space="preserve">4. </t>
    </r>
    <r>
      <rPr>
        <rFont val="Raleway"/>
        <b/>
        <color rgb="FF006D90"/>
        <sz val="11.0"/>
      </rPr>
      <t>Félicitez-vous</t>
    </r>
    <r>
      <rPr>
        <rFont val="Raleway"/>
        <color theme="1"/>
        <sz val="11.0"/>
      </rPr>
      <t xml:space="preserve"> de votre impact positif ! Et</t>
    </r>
    <r>
      <rPr>
        <rFont val="Raleway"/>
        <b/>
        <color rgb="FF006D90"/>
        <sz val="11.0"/>
      </rPr>
      <t xml:space="preserve"> suivez les liens </t>
    </r>
    <r>
      <rPr>
        <rFont val="Raleway"/>
        <color theme="1"/>
        <sz val="11.0"/>
      </rPr>
      <t>pour encore mieux apprécier votre impact positif</t>
    </r>
  </si>
  <si>
    <r>
      <rPr>
        <rFont val="Raleway"/>
        <color theme="1"/>
        <sz val="11.0"/>
      </rPr>
      <t xml:space="preserve">5. N'oubliez pas de </t>
    </r>
    <r>
      <rPr>
        <rFont val="Raleway"/>
        <b/>
        <color rgb="FF006D90"/>
        <sz val="11.0"/>
      </rPr>
      <t>remplir le formulaire bilan</t>
    </r>
    <r>
      <rPr>
        <rFont val="Raleway"/>
        <color theme="1"/>
        <sz val="11.0"/>
      </rPr>
      <t xml:space="preserve"> pour chaque Cyber CleanUp organisé depuis votre espace en ligne : </t>
    </r>
  </si>
  <si>
    <r>
      <rPr>
        <rFont val="Raleway"/>
        <b/>
        <color rgb="FF006D90"/>
        <sz val="11.0"/>
      </rPr>
      <t xml:space="preserve">--&gt; </t>
    </r>
    <r>
      <rPr>
        <rFont val="Raleway"/>
        <b/>
        <color rgb="FF006D90"/>
        <sz val="11.0"/>
        <u/>
      </rPr>
      <t>https://cyberworldcleanupday.fr/mes-cyber-cleanups</t>
    </r>
    <r>
      <rPr>
        <rFont val="Raleway"/>
        <b/>
        <color rgb="FF006D90"/>
        <sz val="11.0"/>
      </rPr>
      <t xml:space="preserve">  </t>
    </r>
  </si>
  <si>
    <t>1 - Comprendre mon impact après mon opération 
Cyber CleanUp Données</t>
  </si>
  <si>
    <r>
      <rPr>
        <rFont val="Raleway"/>
        <b/>
        <color rgb="FFF2CC1E"/>
        <sz val="12.0"/>
      </rPr>
      <t xml:space="preserve">J'ai nettoyé : 
</t>
    </r>
    <r>
      <rPr>
        <rFont val="Raleway"/>
        <b/>
        <color rgb="FF006D90"/>
        <sz val="12.0"/>
      </rPr>
      <t>⬇⬇⬇</t>
    </r>
  </si>
  <si>
    <r>
      <rPr>
        <rFont val="Raleway"/>
        <b/>
        <color rgb="FFF2CC1E"/>
        <sz val="10.0"/>
      </rPr>
      <t xml:space="preserve">Mes données sur 
</t>
    </r>
    <r>
      <rPr>
        <rFont val="Raleway"/>
        <b/>
        <color rgb="FF006D90"/>
        <sz val="10.0"/>
      </rPr>
      <t>le cloud (mails ou fichiers )</t>
    </r>
  </si>
  <si>
    <r>
      <rPr>
        <rFont val="Raleway"/>
        <color theme="1"/>
        <sz val="10.0"/>
      </rPr>
      <t xml:space="preserve">Bravo, vous avez supprimé de nombreuses données hébergées dans les différents serveurs (cloud) ! 
Supprimer des données dans le cloud a avant tout pour objectif de prendre conscience de l’ensemble des données manipulées et transférées. Stockage et transfert sont intrinsèquement liés. Le coût environnemental de stockage dans le cloud représente, selon les études publiées jusqu’à ce jour, une part faible de l’empreinte environnementale du numérique. Le coût environnemental de transfert est lui un peu plus élevé. L’enjeu est donc avant tout d’être en capacité de </t>
    </r>
    <r>
      <rPr>
        <rFont val="Raleway"/>
        <b/>
        <color rgb="FF006D90"/>
        <sz val="10.0"/>
      </rPr>
      <t xml:space="preserve">prendre conscience de l’immense quantité de données qu’on manipule </t>
    </r>
    <r>
      <rPr>
        <rFont val="Raleway"/>
        <color theme="1"/>
        <sz val="10.0"/>
      </rPr>
      <t xml:space="preserve">sans toujours se soucier de la taille de chaque fichier transféré.
Vous pouvez calculer - plus bas dans la section 2 - une estimation de votre empreinte carbone économisée, liée au poids total des données supprimées. </t>
    </r>
    <r>
      <rPr>
        <rFont val="Raleway"/>
        <color rgb="FF006D90"/>
        <sz val="10.0"/>
      </rPr>
      <t>⬇</t>
    </r>
  </si>
  <si>
    <r>
      <rPr>
        <rFont val="Raleway"/>
        <b/>
        <color rgb="FFF2CC1E"/>
        <sz val="10.0"/>
      </rPr>
      <t>Mes publications sur</t>
    </r>
    <r>
      <rPr>
        <rFont val="Raleway"/>
        <b/>
        <color rgb="FF006D90"/>
        <sz val="10.0"/>
      </rPr>
      <t xml:space="preserve"> 
les réseaux sociaux </t>
    </r>
  </si>
  <si>
    <r>
      <rPr>
        <rFont val="Raleway"/>
        <color theme="1"/>
        <sz val="10.0"/>
      </rPr>
      <t xml:space="preserve">Bravo, vous avez supprimé de nombreuses publications ! 
Nettoyer ses données sur les réseaux sociaux vous a permis de </t>
    </r>
    <r>
      <rPr>
        <rFont val="Raleway"/>
        <b/>
        <color rgb="FF006D90"/>
        <sz val="10.0"/>
      </rPr>
      <t>libérer de l’espace de stockage</t>
    </r>
    <r>
      <rPr>
        <rFont val="Raleway"/>
        <color theme="1"/>
        <sz val="10.0"/>
      </rPr>
      <t xml:space="preserve"> et de mieux </t>
    </r>
    <r>
      <rPr>
        <rFont val="Raleway"/>
        <b/>
        <color rgb="FF006D90"/>
        <sz val="10.0"/>
      </rPr>
      <t>maîtriser votre présence sur internet</t>
    </r>
    <r>
      <rPr>
        <rFont val="Raleway"/>
        <color theme="1"/>
        <sz val="10.0"/>
      </rPr>
      <t>. Il est difficile de mesurer ses données avant/après le nettoyage. En effet, le volume de stockage affiché sur votre mobile concernant l’application du réseau social concerné, ne représente que le volume de l’application pour son fonctionnement et les données stockées en cache, pas nécessairement le poids de votre profil.</t>
    </r>
  </si>
  <si>
    <r>
      <rPr>
        <rFont val="Raleway"/>
        <b/>
        <color rgb="FFF2CC1E"/>
        <sz val="10.0"/>
      </rPr>
      <t>Mes fichiers ou applications sur</t>
    </r>
    <r>
      <rPr>
        <rFont val="Raleway"/>
        <b/>
        <color rgb="FF006D90"/>
        <sz val="10.0"/>
      </rPr>
      <t xml:space="preserve"> 
mon ordinateur, ma tablette ou mon smartphone</t>
    </r>
  </si>
  <si>
    <r>
      <rPr>
        <rFont val="Raleway"/>
        <color theme="1"/>
        <sz val="10.0"/>
      </rPr>
      <t>Bravo, vous avez supprimé de nombreux fichiers et applications en local sur votre équipement ! 
L’enjeu de la suppression des données sur son ordinateur, ou son smartphone est le</t>
    </r>
    <r>
      <rPr>
        <rFont val="Raleway"/>
        <b/>
        <color rgb="FF006D90"/>
        <sz val="10.0"/>
      </rPr>
      <t xml:space="preserve"> prolongement de la durée de vie de votre appareil</t>
    </r>
    <r>
      <rPr>
        <rFont val="Raleway"/>
        <color theme="1"/>
        <sz val="10.0"/>
      </rPr>
      <t xml:space="preserve">. 
Plus vous allez conserver de l’espace sur votre appareil, moins il ralentira. Les applications que vous n’utilisez pas consomment quand même de la mémoire, de la puissance et de la bande passante. Les supprimer peut permettre à votre smartphone ou votre tablette de </t>
    </r>
    <r>
      <rPr>
        <rFont val="Raleway"/>
        <b/>
        <color rgb="FF006D90"/>
        <sz val="10.0"/>
      </rPr>
      <t xml:space="preserve">gagner en performance. 
</t>
    </r>
    <r>
      <rPr>
        <rFont val="Raleway"/>
        <color theme="1"/>
        <sz val="10.0"/>
      </rPr>
      <t xml:space="preserve">Alors que l’empreinte de la </t>
    </r>
    <r>
      <rPr>
        <rFont val="Raleway"/>
        <b/>
        <color rgb="FF006D90"/>
        <sz val="10.0"/>
      </rPr>
      <t>fabrication du matériel compte pour plus de 70% de l’empreinte carbone</t>
    </r>
    <r>
      <rPr>
        <rFont val="Raleway"/>
        <color rgb="FF000000"/>
        <sz val="10.0"/>
      </rPr>
      <t xml:space="preserve"> (</t>
    </r>
    <r>
      <rPr>
        <rFont val="Raleway"/>
        <color rgb="FF1155CC"/>
        <sz val="10.0"/>
      </rPr>
      <t>Source</t>
    </r>
    <r>
      <rPr>
        <rFont val="Raleway"/>
        <color theme="1"/>
        <sz val="10.0"/>
      </rPr>
      <t>), il est fondamental de trouver des mécanismes pour prendre soin de ses équipements, faire en sorte qu’il continue à fonctionner plus longtemps sans ralentir et donc moins ressentir le besoin de le changer.</t>
    </r>
  </si>
  <si>
    <t>2 - Calculer l'empreinte carbone économisée
liée à mes données cloud supprimées</t>
  </si>
  <si>
    <t xml:space="preserve">Le calcul est basé sur l'estimation que la suppression de données permet de diminuer l’empreinte des données dans le cloud de 209,5 g CO2eq / Go / an
Pour en savoir plus sur notre méthodologie de calcul, rendez-vous sur la note descriptive de l'analyse sur le site https://cyberworldcleanupday.fr/vos-outils/   </t>
  </si>
  <si>
    <r>
      <rPr>
        <rFont val="Raleway"/>
        <b/>
        <color rgb="FFF2CC1E"/>
        <sz val="12.0"/>
      </rPr>
      <t xml:space="preserve">J'ai nettoyé des données sur </t>
    </r>
    <r>
      <rPr>
        <rFont val="Raleway"/>
        <b/>
        <color rgb="FF006D90"/>
        <sz val="12.0"/>
      </rPr>
      <t>le cloud :</t>
    </r>
  </si>
  <si>
    <t>Poids total données supprimées
(mails + drive)</t>
  </si>
  <si>
    <r>
      <rPr>
        <rFont val="Raleway"/>
        <b/>
        <color rgb="FF006D90"/>
        <sz val="10.0"/>
      </rPr>
      <t xml:space="preserve">&lt; 1 - </t>
    </r>
    <r>
      <rPr>
        <rFont val="Raleway"/>
        <color theme="1"/>
        <sz val="10.0"/>
      </rPr>
      <t>Entrez ici le nombre de Kilo-octets, de Mega-octets, de Giga-octets ou de Tera-octets que vous avez nettoyé</t>
    </r>
  </si>
  <si>
    <t>Unité</t>
  </si>
  <si>
    <t>To</t>
  </si>
  <si>
    <r>
      <rPr>
        <rFont val="Raleway"/>
        <b/>
        <color rgb="FF006D90"/>
        <sz val="10.0"/>
      </rPr>
      <t xml:space="preserve">&lt; 2 - </t>
    </r>
    <r>
      <rPr>
        <rFont val="Raleway"/>
        <color theme="1"/>
        <sz val="10.0"/>
      </rPr>
      <t xml:space="preserve"> Choisissez dans le menu déroulant la bonne unité de mesure (ko = Kilo-octet ; Mo = Mega-octet ; Go = Giga-octet ; To = Tera-octet)</t>
    </r>
  </si>
  <si>
    <t>masqué</t>
  </si>
  <si>
    <t>Equivalent en Gigaoctets :</t>
  </si>
  <si>
    <r>
      <rPr>
        <rFont val="Raleway"/>
        <b/>
        <i/>
        <color rgb="FF006D90"/>
        <sz val="10.0"/>
      </rPr>
      <t xml:space="preserve">&lt; 2 bis - </t>
    </r>
    <r>
      <rPr>
        <rFont val="Raleway"/>
        <i/>
        <color theme="1"/>
        <sz val="10.0"/>
      </rPr>
      <t xml:space="preserve">Automatique - ici s'affiche par défaut l'équivalent en Giga-octets du poid total nettoyé que vous aurez saisi plus haut </t>
    </r>
  </si>
  <si>
    <r>
      <rPr>
        <rFont val="Raleway"/>
        <b/>
        <color rgb="FFF2CC1E"/>
        <sz val="12.0"/>
      </rPr>
      <t>J'ai économisé</t>
    </r>
    <r>
      <rPr>
        <rFont val="Raleway"/>
        <b/>
        <color rgb="FF006D90"/>
        <sz val="12.0"/>
      </rPr>
      <t xml:space="preserve"> au total :</t>
    </r>
  </si>
  <si>
    <t>Eq. CO2 en Grammes</t>
  </si>
  <si>
    <r>
      <rPr>
        <rFont val="Raleway"/>
        <b/>
        <color rgb="FF006D90"/>
        <sz val="10.0"/>
      </rPr>
      <t xml:space="preserve">&lt; 3 - Equivalence </t>
    </r>
    <r>
      <rPr>
        <rFont val="Raleway"/>
        <color theme="1"/>
        <sz val="10.0"/>
      </rPr>
      <t>: ici s'affiche en grammes, Kilogrammes et Tonnes votre contribution en terme d'économie carbone générée par votre nettoyage</t>
    </r>
  </si>
  <si>
    <t>Eq. CO2 en Kilogrammes</t>
  </si>
  <si>
    <t>Eq CO2 en Tonnes</t>
  </si>
  <si>
    <t>https://monconvertisseurco2.fr/?co2=</t>
  </si>
  <si>
    <t>&lt; infos à masquer &gt;</t>
  </si>
  <si>
    <t>&amp;theme=default&amp;title=1</t>
  </si>
  <si>
    <r>
      <rPr>
        <rFont val="Raleway"/>
        <b/>
        <color rgb="FF006D90"/>
        <sz val="14.0"/>
      </rPr>
      <t xml:space="preserve">Merci ! </t>
    </r>
    <r>
      <rPr>
        <rFont val="Raleway"/>
        <b/>
        <color rgb="FF006D90"/>
        <sz val="11.0"/>
      </rPr>
      <t xml:space="preserve">
</t>
    </r>
    <r>
      <rPr>
        <rFont val="Raleway"/>
        <b/>
        <color rgb="FFF2CC1E"/>
        <sz val="11.0"/>
      </rPr>
      <t xml:space="preserve">Grâce à vous, la planète économise l'équivalent de : </t>
    </r>
  </si>
  <si>
    <t>🚗</t>
  </si>
  <si>
    <t>Km de voiture parcourus</t>
  </si>
  <si>
    <t>✈️</t>
  </si>
  <si>
    <t>Km en avion parcourus</t>
  </si>
  <si>
    <t>💻</t>
  </si>
  <si>
    <t>Ordinateurs portables fabriqués</t>
  </si>
  <si>
    <t xml:space="preserve">📱 </t>
  </si>
  <si>
    <t>Smartphones fabriqués</t>
  </si>
  <si>
    <t>🍔</t>
  </si>
  <si>
    <t>Repas avec du boeuf consommés</t>
  </si>
  <si>
    <r>
      <rPr>
        <rFont val="Raleway"/>
        <b/>
        <color rgb="FFF2CC1E"/>
        <sz val="11.0"/>
      </rPr>
      <t xml:space="preserve">C’est autant d’émissions que pour fabriquer, consommer ou parcourir 
</t>
    </r>
    <r>
      <rPr>
        <rFont val="Raleway"/>
        <b/>
        <color rgb="FF006D90"/>
        <sz val="11.0"/>
      </rPr>
      <t>Pour voir d'autres équivalences ⬇</t>
    </r>
  </si>
  <si>
    <r>
      <rPr>
        <rFont val="Raleway"/>
        <b/>
        <color rgb="FF006D90"/>
        <sz val="10.0"/>
      </rPr>
      <t xml:space="preserve">&lt; 4 - En savoir plus - </t>
    </r>
    <r>
      <rPr>
        <rFont val="Raleway"/>
        <b val="0"/>
        <color rgb="FF000000"/>
        <sz val="10.0"/>
      </rPr>
      <t>Suivez ce lien, et découvrez combien de jour de chauffage, de Km en voiture, en TGV ou encore de litres d'eau du robinet vous avez économisés.</t>
    </r>
  </si>
  <si>
    <t>1 - Comprendre mon impact après mon opération 
Cyber CleanUp Equipements</t>
  </si>
  <si>
    <r>
      <rPr>
        <rFont val="Raleway"/>
        <b/>
        <color rgb="FFF2CC1E"/>
        <sz val="12.0"/>
      </rPr>
      <t xml:space="preserve">J'ai collecté : 
</t>
    </r>
    <r>
      <rPr>
        <rFont val="Raleway"/>
        <b/>
        <color rgb="FF006D90"/>
        <sz val="12.0"/>
      </rPr>
      <t>⬇⬇⬇</t>
    </r>
  </si>
  <si>
    <r>
      <rPr>
        <rFont val="Raleway"/>
        <b/>
        <color rgb="FFF2CC1E"/>
        <sz val="10.0"/>
      </rPr>
      <t xml:space="preserve">Des équipements  
</t>
    </r>
    <r>
      <rPr>
        <rFont val="Raleway"/>
        <b/>
        <color rgb="FF006D90"/>
        <sz val="10.0"/>
      </rPr>
      <t xml:space="preserve">fonctionnels </t>
    </r>
  </si>
  <si>
    <r>
      <rPr>
        <rFont val="Raleway"/>
        <color theme="1"/>
        <sz val="10.0"/>
      </rPr>
      <t>Bravo, vous avez collecté de nombreux équipements fonctionnels pour favoriser leurs réutilisations ! 
Ces anciens équipements pourtant encore fonctionnels restent la plupart du temps inutilisés dans les tiroirs alors qu’ils pourraient servir à d’autres personnes. En proposant de réparer et réutiliser, on participe au</t>
    </r>
    <r>
      <rPr>
        <rFont val="Raleway"/>
        <b/>
        <color theme="1"/>
        <sz val="10.0"/>
      </rPr>
      <t xml:space="preserve"> </t>
    </r>
    <r>
      <rPr>
        <rFont val="Raleway"/>
        <b/>
        <color rgb="FF006D90"/>
        <sz val="10.0"/>
      </rPr>
      <t>ré-emploi du matériel fonctionnel</t>
    </r>
    <r>
      <rPr>
        <rFont val="Raleway"/>
        <color rgb="FF006D90"/>
        <sz val="10.0"/>
      </rPr>
      <t xml:space="preserve"> </t>
    </r>
    <r>
      <rPr>
        <rFont val="Raleway"/>
        <color theme="1"/>
        <sz val="10.0"/>
      </rPr>
      <t xml:space="preserve">et à </t>
    </r>
    <r>
      <rPr>
        <rFont val="Raleway"/>
        <b/>
        <color rgb="FF006D90"/>
        <sz val="10.0"/>
      </rPr>
      <t>l’allongement de sa durée de vie</t>
    </r>
    <r>
      <rPr>
        <rFont val="Raleway"/>
        <color theme="1"/>
        <sz val="10.0"/>
      </rPr>
      <t xml:space="preserve">. On contribue ainsi à limiter les ressources utilisées pour la fabrication de nouveaux équipements numériques.
Vous pouvez calculer - plus bas dans la section 2 - une estimation globale de votre empreinte carbone économisée, liée au nombre d'équipements fonctionnels auxquels vous avez donné une seconde vie. </t>
    </r>
    <r>
      <rPr>
        <rFont val="Raleway"/>
        <color rgb="FF006D90"/>
        <sz val="10.0"/>
      </rPr>
      <t>⬇</t>
    </r>
  </si>
  <si>
    <r>
      <rPr>
        <rFont val="Raleway"/>
        <b/>
        <color rgb="FFF2CC1E"/>
        <sz val="10.0"/>
      </rPr>
      <t xml:space="preserve">Des équipements  
</t>
    </r>
    <r>
      <rPr>
        <rFont val="Raleway"/>
        <b/>
        <color rgb="FF006D90"/>
        <sz val="10.0"/>
      </rPr>
      <t xml:space="preserve">non fonctionnels </t>
    </r>
  </si>
  <si>
    <r>
      <rPr>
        <rFont val="Raleway"/>
        <color theme="1"/>
        <sz val="10.0"/>
      </rPr>
      <t xml:space="preserve">Bravo, vous avez collecté de nombreux équipements non fonctionnels pour favoriser leurs traitements ! 
Les équipements numériques qui ne sont pas réparables ou non réutilisables sont alors considérés comme des déchets. Pour limiter l’impact de la fin de vie de notre équipement numérique, il est </t>
    </r>
    <r>
      <rPr>
        <rFont val="Raleway"/>
        <b/>
        <color rgb="FF006D90"/>
        <sz val="10.0"/>
      </rPr>
      <t>important de l’apporter dans une filière normalisée de recyclage des DEEE</t>
    </r>
    <r>
      <rPr>
        <rFont val="Raleway"/>
        <color theme="1"/>
        <sz val="10.0"/>
      </rPr>
      <t xml:space="preserve"> (Déchets d’Equipements Electriques et Electroniques). 
On participe ainsi à : 
- </t>
    </r>
    <r>
      <rPr>
        <rFont val="Raleway"/>
        <b/>
        <color rgb="FF006D90"/>
        <sz val="10.0"/>
      </rPr>
      <t xml:space="preserve">moins polluer </t>
    </r>
    <r>
      <rPr>
        <rFont val="Raleway"/>
        <color theme="1"/>
        <sz val="10.0"/>
      </rPr>
      <t xml:space="preserve">et éviter que notre appareil se retrouve dans des décharges sauvages illégales à ciel ouvert
- </t>
    </r>
    <r>
      <rPr>
        <rFont val="Raleway"/>
        <b/>
        <color rgb="FF006D90"/>
        <sz val="10.0"/>
      </rPr>
      <t>limiter l’extraction de nouvelles ressources</t>
    </r>
    <r>
      <rPr>
        <rFont val="Raleway"/>
        <color theme="1"/>
        <sz val="10.0"/>
      </rPr>
      <t xml:space="preserve"> en récupérant les matériaux que l’on peut réutiliser lors du recyclage
- </t>
    </r>
    <r>
      <rPr>
        <rFont val="Raleway"/>
        <b/>
        <color rgb="FF006D90"/>
        <sz val="10.0"/>
      </rPr>
      <t>favoriser le traitement local</t>
    </r>
    <r>
      <rPr>
        <rFont val="Raleway"/>
        <color theme="1"/>
        <sz val="10.0"/>
      </rPr>
      <t xml:space="preserve"> des filières de recyclage et les emplois nécessaires associés</t>
    </r>
  </si>
  <si>
    <t>2 - Calculer l'empreinte carbone économisée
liée à mes équipements fonctionnels collectés</t>
  </si>
  <si>
    <r>
      <rPr>
        <rFont val="Raleway"/>
        <i/>
        <color theme="0"/>
        <sz val="10.0"/>
      </rPr>
      <t xml:space="preserve">Le calcul est basé sur les données de durée de vie moyenne de chaque type d’équipement (source ADEME), 
et en faisant l’hypothèse que nous allongeons la durée de vie de chacun de ces équipements de 2 ans. 
Nous avons pu en déduire une économie sur le bilan environnemental de l'équipement par rapport à l'impact généré à sa fabrication 
Pour en savoir plus sur notre méthodologie de calcul, rendez-vous sur la note descriptive de l'analyse sur le site </t>
    </r>
    <r>
      <rPr>
        <rFont val="Raleway"/>
        <i/>
        <color theme="0"/>
        <sz val="10.0"/>
        <u/>
      </rPr>
      <t>https://cyberworldcleanupday.fr/vos-outils/</t>
    </r>
    <r>
      <rPr>
        <rFont val="Raleway"/>
        <i/>
        <color rgb="FFFFFFFF"/>
        <sz val="10.0"/>
      </rPr>
      <t xml:space="preserve"> </t>
    </r>
  </si>
  <si>
    <r>
      <rPr>
        <rFont val="Raleway"/>
        <b/>
        <color rgb="FFF2CC1E"/>
        <sz val="12.0"/>
      </rPr>
      <t xml:space="preserve">J'ai collecté des </t>
    </r>
    <r>
      <rPr>
        <rFont val="Raleway"/>
        <b/>
        <color rgb="FF006D90"/>
        <sz val="12.0"/>
      </rPr>
      <t>équipements fonctionnels :</t>
    </r>
  </si>
  <si>
    <t>Nombre d'ordinateurs fixes</t>
  </si>
  <si>
    <r>
      <rPr>
        <rFont val="Raleway"/>
        <b/>
        <color rgb="FF006D90"/>
        <sz val="10.0"/>
      </rPr>
      <t xml:space="preserve">&lt; 1 - </t>
    </r>
    <r>
      <rPr>
        <rFont val="Raleway"/>
        <color theme="1"/>
        <sz val="10.0"/>
      </rPr>
      <t>Entrez ici le nombre d'ordinateurs fixes fonctionnels réparés, donnés, ou récupérés via un partenaire</t>
    </r>
  </si>
  <si>
    <t>Nombre d'ordinateurs portables</t>
  </si>
  <si>
    <r>
      <rPr>
        <rFont val="Raleway"/>
        <b/>
        <color rgb="FF006D90"/>
        <sz val="10.0"/>
      </rPr>
      <t xml:space="preserve">&lt; 2 - </t>
    </r>
    <r>
      <rPr>
        <rFont val="Raleway"/>
        <color theme="1"/>
        <sz val="10.0"/>
      </rPr>
      <t>Entrez ici le nombre d'ordinateurs portables fonctionnels réparés, donnés, ou récupérés via un partenaire</t>
    </r>
  </si>
  <si>
    <t>Nombre de tablettes</t>
  </si>
  <si>
    <r>
      <rPr>
        <rFont val="Raleway"/>
        <b/>
        <color rgb="FF006D90"/>
        <sz val="10.0"/>
      </rPr>
      <t xml:space="preserve">&lt; 3 - </t>
    </r>
    <r>
      <rPr>
        <rFont val="Raleway"/>
        <color theme="1"/>
        <sz val="10.0"/>
      </rPr>
      <t>Entrez ici le nombre de tablettes fonctionnelles réparées, données, ou récupérées via un partenaire</t>
    </r>
  </si>
  <si>
    <t>Nombre de smartphones</t>
  </si>
  <si>
    <r>
      <rPr>
        <rFont val="Raleway"/>
        <b/>
        <color rgb="FF006D90"/>
        <sz val="10.0"/>
      </rPr>
      <t xml:space="preserve">&lt; 4 - </t>
    </r>
    <r>
      <rPr>
        <rFont val="Raleway"/>
        <color theme="1"/>
        <sz val="10.0"/>
      </rPr>
      <t>Entrez ici le nombre de smarthones fonctionnels réparés, donnés, ou récupérés via un partenaire</t>
    </r>
  </si>
  <si>
    <r>
      <rPr>
        <rFont val="Raleway"/>
        <b/>
        <color rgb="FFF2CC1E"/>
        <sz val="12.0"/>
      </rPr>
      <t>J'ai économisé</t>
    </r>
    <r>
      <rPr>
        <rFont val="Raleway"/>
        <b/>
        <color rgb="FF006D90"/>
        <sz val="12.0"/>
      </rPr>
      <t xml:space="preserve"> au total :</t>
    </r>
  </si>
  <si>
    <r>
      <rPr>
        <rFont val="Raleway"/>
        <b/>
        <color rgb="FF006D90"/>
        <sz val="10.0"/>
      </rPr>
      <t xml:space="preserve">&lt; 5 - Equivalence </t>
    </r>
    <r>
      <rPr>
        <rFont val="Raleway"/>
        <color theme="1"/>
        <sz val="10.0"/>
      </rPr>
      <t>: ici s'affiche en Kilogrammes et Tonnes votre contribution en terme d'économie carbone générée par votre opération</t>
    </r>
  </si>
  <si>
    <r>
      <rPr>
        <rFont val="Raleway"/>
        <b/>
        <color rgb="FF006D90"/>
        <sz val="14.0"/>
      </rPr>
      <t xml:space="preserve">Merci! </t>
    </r>
    <r>
      <rPr>
        <rFont val="Raleway"/>
        <b/>
        <color rgb="FF006D90"/>
        <sz val="11.0"/>
      </rPr>
      <t xml:space="preserve">
</t>
    </r>
    <r>
      <rPr>
        <rFont val="Raleway"/>
        <b/>
        <color rgb="FFF2CC1E"/>
        <sz val="11.0"/>
      </rPr>
      <t xml:space="preserve">Grâce à vous, la planète économise l'équivalent de : </t>
    </r>
  </si>
  <si>
    <r>
      <rPr>
        <rFont val="Raleway"/>
        <b/>
        <color rgb="FFF2CC1E"/>
        <sz val="11.0"/>
      </rPr>
      <t xml:space="preserve">C’est autant d’émissions que pour fabriquer, consommer ou parcourir 
</t>
    </r>
    <r>
      <rPr>
        <rFont val="Raleway"/>
        <b/>
        <color rgb="FF006D90"/>
        <sz val="11.0"/>
      </rPr>
      <t>Pour voir d'autres équivalences ⬇</t>
    </r>
  </si>
  <si>
    <r>
      <rPr>
        <rFont val="Raleway"/>
        <b/>
        <color rgb="FF006D90"/>
        <sz val="10.0"/>
      </rPr>
      <t xml:space="preserve">&lt; 6 - En savoir plus - </t>
    </r>
    <r>
      <rPr>
        <rFont val="Raleway"/>
        <b val="0"/>
        <color rgb="FF000000"/>
        <sz val="10.0"/>
      </rPr>
      <t>Suivez ce lien, et découvrez combien de jour de chauffage, de Km en voiture, en TGV ou encore de litres d'eau du robinet vous avez économisés</t>
    </r>
  </si>
</sst>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0.0000000"/>
    <numFmt numFmtId="165" formatCode="#,##0.0"/>
    <numFmt numFmtId="166" formatCode="#,##0.000"/>
    <numFmt numFmtId="167" formatCode="#\ ##0"/>
  </numFmts>
  <fonts count="29">
    <font>
      <sz val="11.0"/>
      <color theme="1"/>
      <name val="Calibri"/>
    </font>
    <font>
      <sz val="11.0"/>
      <color rgb="FF000000"/>
      <name val="Raleway"/>
    </font>
    <font>
      <sz val="11.0"/>
      <color theme="1"/>
      <name val="Arial"/>
    </font>
    <font>
      <b/>
      <sz val="11.0"/>
      <color rgb="FF006D90"/>
      <name val="Raleway"/>
    </font>
    <font>
      <sz val="11.0"/>
      <color theme="1"/>
      <name val="Raleway"/>
    </font>
    <font>
      <sz val="11.0"/>
      <color theme="10"/>
      <name val="Calibri"/>
    </font>
    <font>
      <u/>
      <sz val="11.0"/>
      <color rgb="FF1155CC"/>
      <name val="Raleway"/>
    </font>
    <font>
      <b/>
      <u/>
      <sz val="11.0"/>
      <color rgb="FF000000"/>
      <name val="Raleway"/>
    </font>
    <font>
      <b/>
      <sz val="12.0"/>
      <color rgb="FFFFFFFF"/>
      <name val="Raleway"/>
    </font>
    <font>
      <b/>
      <sz val="14.0"/>
      <color rgb="FFFFFFFF"/>
      <name val="Raleway"/>
    </font>
    <font/>
    <font>
      <b/>
      <sz val="12.0"/>
      <color rgb="FFF2CC1E"/>
      <name val="Raleway"/>
    </font>
    <font>
      <b/>
      <sz val="10.0"/>
      <color rgb="FF006D90"/>
      <name val="Raleway"/>
    </font>
    <font>
      <sz val="10.0"/>
      <color theme="1"/>
      <name val="Raleway"/>
    </font>
    <font>
      <i/>
      <sz val="10.0"/>
      <color rgb="FFFFFFFF"/>
      <name val="Raleway"/>
    </font>
    <font>
      <b/>
      <sz val="11.0"/>
      <color rgb="FFF2CC1E"/>
      <name val="Raleway"/>
    </font>
    <font>
      <sz val="10.0"/>
      <color theme="1"/>
      <name val="Arial"/>
    </font>
    <font>
      <i/>
      <sz val="8.0"/>
      <color theme="1"/>
      <name val="Raleway"/>
    </font>
    <font>
      <i/>
      <sz val="10.0"/>
      <color theme="1"/>
      <name val="Raleway"/>
    </font>
    <font>
      <i/>
      <sz val="11.0"/>
      <color theme="1"/>
      <name val="Raleway"/>
    </font>
    <font>
      <u/>
      <sz val="8.0"/>
      <color rgb="FF1155CC"/>
      <name val="Raleway"/>
    </font>
    <font>
      <u/>
      <sz val="8.0"/>
      <color rgb="FF1155CC"/>
      <name val="Raleway"/>
    </font>
    <font>
      <sz val="8.0"/>
      <color rgb="FF1155CC"/>
      <name val="Raleway"/>
    </font>
    <font>
      <sz val="8.0"/>
      <color theme="1"/>
      <name val="Raleway"/>
    </font>
    <font>
      <b/>
      <sz val="11.0"/>
      <color theme="1"/>
      <name val="Raleway"/>
    </font>
    <font>
      <b/>
      <sz val="12.0"/>
      <color rgb="FF006D90"/>
      <name val="Raleway"/>
    </font>
    <font>
      <u/>
      <sz val="11.0"/>
      <color theme="10"/>
      <name val="Calibri"/>
    </font>
    <font>
      <i/>
      <u/>
      <sz val="10.0"/>
      <color theme="10"/>
      <name val="Raleway"/>
    </font>
    <font>
      <i/>
      <u/>
      <sz val="10.0"/>
      <color rgb="FFFFFFFF"/>
      <name val="Raleway"/>
    </font>
  </fonts>
  <fills count="5">
    <fill>
      <patternFill patternType="none"/>
    </fill>
    <fill>
      <patternFill patternType="lightGray"/>
    </fill>
    <fill>
      <patternFill patternType="solid">
        <fgColor rgb="FF006D90"/>
        <bgColor rgb="FF006D90"/>
      </patternFill>
    </fill>
    <fill>
      <patternFill patternType="solid">
        <fgColor rgb="FFF3F3F3"/>
        <bgColor rgb="FFF3F3F3"/>
      </patternFill>
    </fill>
    <fill>
      <patternFill patternType="solid">
        <fgColor rgb="FFEFEFEF"/>
        <bgColor rgb="FFEFEFEF"/>
      </patternFill>
    </fill>
  </fills>
  <borders count="42">
    <border/>
    <border>
      <left/>
      <right/>
      <top/>
      <bottom/>
    </border>
    <border>
      <left/>
      <top/>
      <bottom/>
    </border>
    <border>
      <top/>
      <bottom/>
    </border>
    <border>
      <right/>
      <top/>
      <bottom/>
    </border>
    <border>
      <left style="thick">
        <color rgb="FF006D90"/>
      </left>
      <top style="thick">
        <color rgb="FF006D90"/>
      </top>
      <bottom style="thick">
        <color rgb="FF006D90"/>
      </bottom>
    </border>
    <border>
      <top style="thick">
        <color rgb="FF006D90"/>
      </top>
      <bottom style="thick">
        <color rgb="FF006D90"/>
      </bottom>
    </border>
    <border>
      <right style="thick">
        <color rgb="FF006D90"/>
      </right>
      <top style="thick">
        <color rgb="FF006D90"/>
      </top>
      <bottom style="thick">
        <color rgb="FF006D90"/>
      </bottom>
    </border>
    <border>
      <left style="thick">
        <color rgb="FF006D90"/>
      </left>
      <top style="thick">
        <color rgb="FF006D90"/>
      </top>
      <bottom style="thin">
        <color rgb="FFFFFFFF"/>
      </bottom>
    </border>
    <border>
      <top style="thick">
        <color rgb="FF006D90"/>
      </top>
      <bottom style="thin">
        <color rgb="FFFFFFFF"/>
      </bottom>
    </border>
    <border>
      <right style="thick">
        <color rgb="FF006D90"/>
      </right>
      <top style="thick">
        <color rgb="FF006D90"/>
      </top>
      <bottom style="thin">
        <color rgb="FFFFFFFF"/>
      </bottom>
    </border>
    <border>
      <left style="thick">
        <color rgb="FF006D90"/>
      </left>
      <top style="thin">
        <color rgb="FFFFFFFF"/>
      </top>
    </border>
    <border>
      <right style="thick">
        <color rgb="FF006D90"/>
      </right>
      <top style="thin">
        <color rgb="FFFFFFFF"/>
      </top>
      <bottom style="thin">
        <color rgb="FFFFFFFF"/>
      </bottom>
    </border>
    <border>
      <left style="thick">
        <color rgb="FF006D90"/>
      </left>
    </border>
    <border>
      <left style="thick">
        <color rgb="FF006D90"/>
      </left>
      <right style="thick">
        <color rgb="FF006D90"/>
      </right>
      <top style="thick">
        <color rgb="FF006D90"/>
      </top>
      <bottom style="thick">
        <color rgb="FF006D90"/>
      </bottom>
    </border>
    <border>
      <right style="thick">
        <color rgb="FF006D90"/>
      </right>
    </border>
    <border>
      <left style="thick">
        <color rgb="FF006D90"/>
      </left>
      <bottom style="thin">
        <color rgb="FFFFFFFF"/>
      </bottom>
    </border>
    <border>
      <left style="thick">
        <color rgb="FF006D90"/>
      </left>
      <top style="thin">
        <color theme="0"/>
      </top>
      <bottom style="thick">
        <color rgb="FF006D90"/>
      </bottom>
    </border>
    <border>
      <bottom style="thick">
        <color rgb="FF006D90"/>
      </bottom>
    </border>
    <border>
      <right style="thick">
        <color rgb="FF006D90"/>
      </right>
      <top style="thin">
        <color theme="0"/>
      </top>
      <bottom style="thick">
        <color rgb="FF006D90"/>
      </bottom>
    </border>
    <border>
      <left style="thick">
        <color rgb="FF006D90"/>
      </left>
      <top style="thin">
        <color rgb="FFFFFFFF"/>
      </top>
      <bottom style="thin">
        <color rgb="FFFFFFFF"/>
      </bottom>
    </border>
    <border>
      <right style="thin">
        <color rgb="FFFFFFFF"/>
      </right>
      <top style="thin">
        <color rgb="FFFFFFFF"/>
      </top>
      <bottom style="thin">
        <color rgb="FFFFFFFF"/>
      </bottom>
    </border>
    <border>
      <right style="thick">
        <color rgb="FF006D90"/>
      </right>
      <top style="thin">
        <color rgb="FFFFFFFF"/>
      </top>
    </border>
    <border>
      <left style="medium">
        <color rgb="FF006D90"/>
      </left>
      <right style="medium">
        <color rgb="FF006D90"/>
      </right>
      <top style="medium">
        <color rgb="FF006D90"/>
      </top>
      <bottom style="medium">
        <color rgb="FF006D90"/>
      </bottom>
    </border>
    <border>
      <right style="thick">
        <color rgb="FF006D90"/>
      </right>
      <bottom style="thin">
        <color rgb="FFFFFFFF"/>
      </bottom>
    </border>
    <border>
      <left style="thick">
        <color rgb="FF006D90"/>
      </left>
      <right style="thin">
        <color rgb="FFFFFFFF"/>
      </right>
      <top style="thin">
        <color rgb="FFFFFFFF"/>
      </top>
      <bottom style="thin">
        <color rgb="FFFFFFFF"/>
      </bottom>
    </border>
    <border>
      <left style="thin">
        <color rgb="FFFFFFFF"/>
      </left>
      <right style="thin">
        <color rgb="FFFFFFFF"/>
      </right>
      <bottom style="thin">
        <color rgb="FFFFFFFF"/>
      </bottom>
    </border>
    <border>
      <left style="thin">
        <color rgb="FFFFFFFF"/>
      </left>
      <right style="thin">
        <color rgb="FFFFFFFF"/>
      </right>
      <top style="thin">
        <color rgb="FFFFFFFF"/>
      </top>
      <bottom style="thin">
        <color rgb="FFFFFFFF"/>
      </bottom>
    </border>
    <border>
      <left style="thin">
        <color rgb="FFFFFFFF"/>
      </left>
      <right style="thick">
        <color rgb="FF006D90"/>
      </right>
      <top style="thin">
        <color rgb="FFFFFFFF"/>
      </top>
      <bottom style="thin">
        <color rgb="FFFFFFFF"/>
      </bottom>
    </border>
    <border>
      <left style="thin">
        <color rgb="FFFFFFFF"/>
      </left>
      <right style="thin">
        <color rgb="FFFFFFFF"/>
      </right>
      <top style="thin">
        <color rgb="FFFFFFFF"/>
      </top>
    </border>
    <border>
      <left style="thin">
        <color rgb="FFFFFFFF"/>
      </left>
      <right style="thin">
        <color rgb="FFFFFFFF"/>
      </right>
    </border>
    <border>
      <top style="thin">
        <color rgb="FFFFFFFF"/>
      </top>
    </border>
    <border>
      <left style="thick">
        <color rgb="FF006D90"/>
      </left>
      <right style="thin">
        <color rgb="FFFFFFFF"/>
      </right>
      <bottom style="thin">
        <color rgb="FFFFFFFF"/>
      </bottom>
    </border>
    <border>
      <left style="thin">
        <color rgb="FFFFFFFF"/>
      </left>
      <bottom style="thin">
        <color rgb="FFFFFFFF"/>
      </bottom>
    </border>
    <border>
      <right style="thin">
        <color rgb="FFFFFFFF"/>
      </right>
      <bottom style="thin">
        <color rgb="FFFFFFFF"/>
      </bottom>
    </border>
    <border>
      <left style="thin">
        <color rgb="FFFFFFFF"/>
      </left>
      <right style="thick">
        <color rgb="FF006D90"/>
      </right>
      <bottom style="thin">
        <color rgb="FFFFFFFF"/>
      </bottom>
    </border>
    <border>
      <left style="thin">
        <color rgb="FFFFFFFF"/>
      </left>
      <top style="thin">
        <color rgb="FFFFFFFF"/>
      </top>
      <bottom style="thin">
        <color rgb="FFFFFFFF"/>
      </bottom>
    </border>
    <border>
      <left style="thin">
        <color rgb="FFFFFFFF"/>
      </left>
      <top style="thin">
        <color rgb="FFFFFFFF"/>
      </top>
    </border>
    <border>
      <right style="thin">
        <color rgb="FFFFFFFF"/>
      </right>
      <top style="thin">
        <color rgb="FFFFFFFF"/>
      </top>
    </border>
    <border>
      <left style="thin">
        <color rgb="FFFFFFFF"/>
      </left>
      <right style="thick">
        <color rgb="FF006D90"/>
      </right>
      <top style="thin">
        <color rgb="FFFFFFFF"/>
      </top>
    </border>
    <border>
      <left style="thick">
        <color rgb="FF006D90"/>
      </left>
      <bottom style="thick">
        <color rgb="FF006D90"/>
      </bottom>
    </border>
    <border>
      <right style="thick">
        <color rgb="FF006D90"/>
      </right>
      <bottom style="thick">
        <color rgb="FF006D90"/>
      </bottom>
    </border>
  </borders>
  <cellStyleXfs count="1">
    <xf borderId="0" fillId="0" fontId="0" numFmtId="0" applyAlignment="1" applyFont="1"/>
  </cellStyleXfs>
  <cellXfs count="123">
    <xf borderId="0" fillId="0" fontId="0" numFmtId="0" xfId="0" applyAlignment="1" applyFont="1">
      <alignment readingOrder="0" shrinkToFit="0" vertical="bottom" wrapText="0"/>
    </xf>
    <xf borderId="0" fillId="0" fontId="0" numFmtId="0" xfId="0" applyAlignment="1" applyFont="1">
      <alignment horizontal="center"/>
    </xf>
    <xf borderId="0" fillId="0" fontId="0" numFmtId="0" xfId="0" applyFont="1"/>
    <xf borderId="0" fillId="0" fontId="1" numFmtId="0" xfId="0" applyAlignment="1" applyFont="1">
      <alignment shrinkToFit="0" wrapText="1"/>
    </xf>
    <xf borderId="0" fillId="0" fontId="1" numFmtId="0" xfId="0" applyAlignment="1" applyFont="1">
      <alignment shrinkToFit="0" vertical="center" wrapText="1"/>
    </xf>
    <xf borderId="0" fillId="0" fontId="2" numFmtId="0" xfId="0" applyAlignment="1" applyFont="1">
      <alignment shrinkToFit="0" wrapText="1"/>
    </xf>
    <xf borderId="0" fillId="0" fontId="3" numFmtId="0" xfId="0" applyAlignment="1" applyFont="1">
      <alignment horizontal="center" shrinkToFit="0" wrapText="1"/>
    </xf>
    <xf borderId="0" fillId="0" fontId="4" numFmtId="0" xfId="0" applyAlignment="1" applyFont="1">
      <alignment shrinkToFit="0" wrapText="1"/>
    </xf>
    <xf borderId="0" fillId="0" fontId="5" numFmtId="0" xfId="0" applyFont="1"/>
    <xf borderId="0" fillId="0" fontId="6" numFmtId="0" xfId="0" applyAlignment="1" applyFont="1">
      <alignment shrinkToFit="0" wrapText="1"/>
    </xf>
    <xf borderId="0" fillId="0" fontId="7" numFmtId="0" xfId="0" applyAlignment="1" applyFont="1">
      <alignment shrinkToFit="0" wrapText="1"/>
    </xf>
    <xf borderId="1" fillId="2" fontId="8" numFmtId="0" xfId="0" applyAlignment="1" applyBorder="1" applyFill="1" applyFont="1">
      <alignment horizontal="center" shrinkToFit="0" vertical="center" wrapText="1"/>
    </xf>
    <xf borderId="2" fillId="2" fontId="9" numFmtId="0" xfId="0" applyAlignment="1" applyBorder="1" applyFont="1">
      <alignment horizontal="center" shrinkToFit="0" vertical="center" wrapText="1"/>
    </xf>
    <xf borderId="3" fillId="0" fontId="10" numFmtId="0" xfId="0" applyBorder="1" applyFont="1"/>
    <xf borderId="4" fillId="0" fontId="10" numFmtId="0" xfId="0" applyBorder="1" applyFont="1"/>
    <xf borderId="0" fillId="0" fontId="0" numFmtId="0" xfId="0" applyAlignment="1" applyFont="1">
      <alignment shrinkToFit="0" wrapText="1"/>
    </xf>
    <xf borderId="5" fillId="0" fontId="11" numFmtId="0" xfId="0" applyAlignment="1" applyBorder="1" applyFont="1">
      <alignment horizontal="center" shrinkToFit="0" vertical="center" wrapText="1"/>
    </xf>
    <xf borderId="6" fillId="0" fontId="10" numFmtId="0" xfId="0" applyBorder="1" applyFont="1"/>
    <xf borderId="7" fillId="0" fontId="10" numFmtId="0" xfId="0" applyBorder="1" applyFont="1"/>
    <xf borderId="0" fillId="0" fontId="12" numFmtId="0" xfId="0" applyAlignment="1" applyFont="1">
      <alignment horizontal="right" shrinkToFit="0" vertical="center" wrapText="1"/>
    </xf>
    <xf borderId="0" fillId="0" fontId="13" numFmtId="0" xfId="0" applyAlignment="1" applyFont="1">
      <alignment horizontal="left" shrinkToFit="0" vertical="center" wrapText="1"/>
    </xf>
    <xf borderId="5" fillId="0" fontId="12" numFmtId="0" xfId="0" applyAlignment="1" applyBorder="1" applyFont="1">
      <alignment horizontal="right" shrinkToFit="0" vertical="center" wrapText="1"/>
    </xf>
    <xf borderId="6" fillId="0" fontId="0" numFmtId="0" xfId="0" applyAlignment="1" applyBorder="1" applyFont="1">
      <alignment shrinkToFit="0" wrapText="1"/>
    </xf>
    <xf borderId="6" fillId="0" fontId="13" numFmtId="0" xfId="0" applyAlignment="1" applyBorder="1" applyFont="1">
      <alignment horizontal="left" shrinkToFit="0" vertical="center" wrapText="1"/>
    </xf>
    <xf borderId="6" fillId="0" fontId="13" numFmtId="0" xfId="0" applyAlignment="1" applyBorder="1" applyFont="1">
      <alignment horizontal="left" shrinkToFit="0" vertical="center" wrapText="1"/>
    </xf>
    <xf borderId="2" fillId="2" fontId="14" numFmtId="0" xfId="0" applyAlignment="1" applyBorder="1" applyFont="1">
      <alignment horizontal="center" readingOrder="0" shrinkToFit="0" vertical="center" wrapText="1"/>
    </xf>
    <xf borderId="0" fillId="0" fontId="0" numFmtId="0" xfId="0" applyAlignment="1" applyFont="1">
      <alignment vertical="center"/>
    </xf>
    <xf borderId="0" fillId="0" fontId="15" numFmtId="0" xfId="0" applyAlignment="1" applyFont="1">
      <alignment horizontal="center" shrinkToFit="0" vertical="center" wrapText="1"/>
    </xf>
    <xf borderId="8" fillId="0" fontId="11" numFmtId="0" xfId="0" applyAlignment="1" applyBorder="1" applyFont="1">
      <alignment horizontal="center" shrinkToFit="0" vertical="center" wrapText="1"/>
    </xf>
    <xf borderId="9" fillId="0" fontId="10" numFmtId="0" xfId="0" applyBorder="1" applyFont="1"/>
    <xf borderId="10" fillId="0" fontId="10" numFmtId="0" xfId="0" applyBorder="1" applyFont="1"/>
    <xf borderId="0" fillId="0" fontId="15" numFmtId="0" xfId="0" applyAlignment="1" applyFont="1">
      <alignment horizontal="center" shrinkToFit="0" wrapText="1"/>
    </xf>
    <xf borderId="11" fillId="0" fontId="15" numFmtId="0" xfId="0" applyAlignment="1" applyBorder="1" applyFont="1">
      <alignment horizontal="center" shrinkToFit="0" wrapText="1"/>
    </xf>
    <xf borderId="12" fillId="0" fontId="16" numFmtId="0" xfId="0" applyBorder="1" applyFont="1"/>
    <xf borderId="0" fillId="0" fontId="12" numFmtId="0" xfId="0" applyAlignment="1" applyFont="1">
      <alignment shrinkToFit="0" wrapText="1"/>
    </xf>
    <xf borderId="13" fillId="0" fontId="12" numFmtId="0" xfId="0" applyAlignment="1" applyBorder="1" applyFont="1">
      <alignment horizontal="right" shrinkToFit="0" vertical="center" wrapText="1"/>
    </xf>
    <xf borderId="0" fillId="0" fontId="12" numFmtId="0" xfId="0" applyAlignment="1" applyFont="1">
      <alignment shrinkToFit="0" vertical="center" wrapText="1"/>
    </xf>
    <xf borderId="14" fillId="3" fontId="12" numFmtId="4" xfId="0" applyAlignment="1" applyBorder="1" applyFill="1" applyFont="1" applyNumberFormat="1">
      <alignment horizontal="center" readingOrder="0" vertical="center"/>
    </xf>
    <xf borderId="0" fillId="0" fontId="12" numFmtId="3" xfId="0" applyAlignment="1" applyFont="1" applyNumberFormat="1">
      <alignment horizontal="center" vertical="center"/>
    </xf>
    <xf borderId="12" fillId="0" fontId="13" numFmtId="0" xfId="0" applyAlignment="1" applyBorder="1" applyFont="1">
      <alignment horizontal="left" shrinkToFit="0" vertical="center" wrapText="1"/>
    </xf>
    <xf borderId="13" fillId="0" fontId="15" numFmtId="0" xfId="0" applyAlignment="1" applyBorder="1" applyFont="1">
      <alignment horizontal="right" shrinkToFit="0" wrapText="1"/>
    </xf>
    <xf borderId="15" fillId="0" fontId="15" numFmtId="0" xfId="0" applyAlignment="1" applyBorder="1" applyFont="1">
      <alignment horizontal="center" shrinkToFit="0" wrapText="1"/>
    </xf>
    <xf borderId="14" fillId="4" fontId="12" numFmtId="0" xfId="0" applyAlignment="1" applyBorder="1" applyFill="1" applyFont="1">
      <alignment horizontal="center" readingOrder="0" vertical="center"/>
    </xf>
    <xf borderId="0" fillId="0" fontId="0" numFmtId="164" xfId="0" applyFont="1" applyNumberFormat="1"/>
    <xf borderId="0" fillId="0" fontId="13" numFmtId="0" xfId="0" applyAlignment="1" applyFont="1">
      <alignment shrinkToFit="0" vertical="center" wrapText="1"/>
    </xf>
    <xf borderId="16" fillId="0" fontId="13" numFmtId="0" xfId="0" applyAlignment="1" applyBorder="1" applyFont="1">
      <alignment shrinkToFit="0" vertical="center" wrapText="1"/>
    </xf>
    <xf borderId="0" fillId="0" fontId="17" numFmtId="0" xfId="0" applyAlignment="1" applyFont="1">
      <alignment shrinkToFit="0" vertical="center" wrapText="1"/>
    </xf>
    <xf borderId="16" fillId="0" fontId="18" numFmtId="0" xfId="0" applyAlignment="1" applyBorder="1" applyFont="1">
      <alignment shrinkToFit="0" vertical="center" wrapText="1"/>
    </xf>
    <xf borderId="0" fillId="0" fontId="18" numFmtId="0" xfId="0" applyAlignment="1" applyFont="1">
      <alignment shrinkToFit="0" vertical="center" wrapText="1"/>
    </xf>
    <xf borderId="0" fillId="0" fontId="19" numFmtId="164" xfId="0" applyAlignment="1" applyFont="1" applyNumberFormat="1">
      <alignment horizontal="center" vertical="center"/>
    </xf>
    <xf borderId="12" fillId="0" fontId="18" numFmtId="0" xfId="0" applyAlignment="1" applyBorder="1" applyFont="1">
      <alignment horizontal="left" shrinkToFit="0" vertical="center" wrapText="1"/>
    </xf>
    <xf borderId="17" fillId="0" fontId="0" numFmtId="0" xfId="0" applyAlignment="1" applyBorder="1" applyFont="1">
      <alignment shrinkToFit="0" wrapText="1"/>
    </xf>
    <xf borderId="18" fillId="0" fontId="0" numFmtId="0" xfId="0" applyAlignment="1" applyBorder="1" applyFont="1">
      <alignment shrinkToFit="0" wrapText="1"/>
    </xf>
    <xf borderId="18" fillId="0" fontId="0" numFmtId="0" xfId="0" applyBorder="1" applyFont="1"/>
    <xf borderId="19" fillId="0" fontId="0" numFmtId="0" xfId="0" applyBorder="1" applyFont="1"/>
    <xf borderId="20" fillId="0" fontId="15" numFmtId="0" xfId="0" applyAlignment="1" applyBorder="1" applyFont="1">
      <alignment horizontal="center" shrinkToFit="0" wrapText="1"/>
    </xf>
    <xf borderId="0" fillId="0" fontId="16" numFmtId="0" xfId="0" applyFont="1"/>
    <xf borderId="21" fillId="0" fontId="16" numFmtId="0" xfId="0" applyBorder="1" applyFont="1"/>
    <xf borderId="22" fillId="0" fontId="16" numFmtId="0" xfId="0" applyBorder="1" applyFont="1"/>
    <xf borderId="20" fillId="0" fontId="12" numFmtId="0" xfId="0" applyAlignment="1" applyBorder="1" applyFont="1">
      <alignment horizontal="right" shrinkToFit="0" vertical="center" wrapText="1"/>
    </xf>
    <xf borderId="23" fillId="0" fontId="12" numFmtId="3" xfId="0" applyAlignment="1" applyBorder="1" applyFont="1" applyNumberFormat="1">
      <alignment horizontal="center" vertical="center"/>
    </xf>
    <xf borderId="21" fillId="0" fontId="13" numFmtId="3" xfId="0" applyBorder="1" applyFont="1" applyNumberFormat="1"/>
    <xf borderId="22" fillId="0" fontId="13" numFmtId="0" xfId="0" applyAlignment="1" applyBorder="1" applyFont="1">
      <alignment horizontal="left" shrinkToFit="0" vertical="center" wrapText="1"/>
    </xf>
    <xf borderId="23" fillId="0" fontId="12" numFmtId="165" xfId="0" applyAlignment="1" applyBorder="1" applyFont="1" applyNumberFormat="1">
      <alignment horizontal="center" vertical="center"/>
    </xf>
    <xf borderId="15" fillId="0" fontId="10" numFmtId="0" xfId="0" applyBorder="1" applyFont="1"/>
    <xf borderId="21" fillId="0" fontId="13" numFmtId="166" xfId="0" applyBorder="1" applyFont="1" applyNumberFormat="1"/>
    <xf borderId="24" fillId="0" fontId="10" numFmtId="0" xfId="0" applyBorder="1" applyFont="1"/>
    <xf borderId="0" fillId="0" fontId="13" numFmtId="0" xfId="0" applyAlignment="1" applyFont="1">
      <alignment shrinkToFit="0" wrapText="1"/>
    </xf>
    <xf borderId="25" fillId="0" fontId="13" numFmtId="0" xfId="0" applyAlignment="1" applyBorder="1" applyFont="1">
      <alignment shrinkToFit="0" wrapText="1"/>
    </xf>
    <xf borderId="26" fillId="0" fontId="13" numFmtId="0" xfId="0" applyAlignment="1" applyBorder="1" applyFont="1">
      <alignment shrinkToFit="0" wrapText="1"/>
    </xf>
    <xf borderId="26" fillId="0" fontId="13" numFmtId="0" xfId="0" applyBorder="1" applyFont="1"/>
    <xf borderId="27" fillId="0" fontId="13" numFmtId="0" xfId="0" applyBorder="1" applyFont="1"/>
    <xf borderId="28" fillId="0" fontId="20" numFmtId="0" xfId="0" applyAlignment="1" applyBorder="1" applyFont="1">
      <alignment horizontal="left"/>
    </xf>
    <xf borderId="25" fillId="0" fontId="21" numFmtId="0" xfId="0" applyAlignment="1" applyBorder="1" applyFont="1">
      <alignment horizontal="right" shrinkToFit="0" wrapText="1"/>
    </xf>
    <xf borderId="27" fillId="0" fontId="22" numFmtId="0" xfId="0" applyAlignment="1" applyBorder="1" applyFont="1">
      <alignment horizontal="right" shrinkToFit="0" wrapText="1"/>
    </xf>
    <xf borderId="29" fillId="0" fontId="13" numFmtId="0" xfId="0" applyAlignment="1" applyBorder="1" applyFont="1">
      <alignment horizontal="center" shrinkToFit="0" vertical="center" wrapText="1"/>
    </xf>
    <xf borderId="28" fillId="0" fontId="23" numFmtId="0" xfId="0" applyAlignment="1" applyBorder="1" applyFont="1">
      <alignment horizontal="left"/>
    </xf>
    <xf borderId="25" fillId="0" fontId="23" numFmtId="3" xfId="0" applyAlignment="1" applyBorder="1" applyFont="1" applyNumberFormat="1">
      <alignment horizontal="right" shrinkToFit="0" wrapText="1"/>
    </xf>
    <xf borderId="27" fillId="0" fontId="23" numFmtId="3" xfId="0" applyAlignment="1" applyBorder="1" applyFont="1" applyNumberFormat="1">
      <alignment horizontal="right" shrinkToFit="0" wrapText="1"/>
    </xf>
    <xf borderId="30" fillId="0" fontId="10" numFmtId="0" xfId="0" applyBorder="1" applyFont="1"/>
    <xf borderId="30" fillId="0" fontId="16" numFmtId="0" xfId="0" applyBorder="1" applyFont="1"/>
    <xf borderId="25" fillId="0" fontId="23" numFmtId="0" xfId="0" applyAlignment="1" applyBorder="1" applyFont="1">
      <alignment horizontal="right" shrinkToFit="0" wrapText="1"/>
    </xf>
    <xf borderId="27" fillId="0" fontId="23" numFmtId="0" xfId="0" applyAlignment="1" applyBorder="1" applyFont="1">
      <alignment horizontal="right" shrinkToFit="0" wrapText="1"/>
    </xf>
    <xf borderId="26" fillId="0" fontId="10" numFmtId="0" xfId="0" applyBorder="1" applyFont="1"/>
    <xf borderId="26" fillId="0" fontId="16" numFmtId="0" xfId="0" applyBorder="1" applyFont="1"/>
    <xf borderId="28" fillId="0" fontId="13" numFmtId="0" xfId="0" applyBorder="1" applyFont="1"/>
    <xf borderId="0" fillId="0" fontId="24" numFmtId="0" xfId="0" applyAlignment="1" applyFont="1">
      <alignment horizontal="center" shrinkToFit="0" wrapText="1"/>
    </xf>
    <xf borderId="11" fillId="0" fontId="24" numFmtId="0" xfId="0" applyAlignment="1" applyBorder="1" applyFont="1">
      <alignment horizontal="center" shrinkToFit="0" vertical="center" wrapText="1"/>
    </xf>
    <xf borderId="31" fillId="0" fontId="10" numFmtId="0" xfId="0" applyBorder="1" applyFont="1"/>
    <xf borderId="22" fillId="0" fontId="10" numFmtId="0" xfId="0" applyBorder="1" applyFont="1"/>
    <xf borderId="0" fillId="0" fontId="4" numFmtId="0" xfId="0" applyAlignment="1" applyFont="1">
      <alignment horizontal="center" shrinkToFit="0" wrapText="1"/>
    </xf>
    <xf borderId="25" fillId="0" fontId="4" numFmtId="0" xfId="0" applyAlignment="1" applyBorder="1" applyFont="1">
      <alignment horizontal="center" shrinkToFit="0" wrapText="1"/>
    </xf>
    <xf borderId="27" fillId="0" fontId="4" numFmtId="0" xfId="0" applyAlignment="1" applyBorder="1" applyFont="1">
      <alignment horizontal="center" shrinkToFit="0" wrapText="1"/>
    </xf>
    <xf borderId="29" fillId="0" fontId="16" numFmtId="0" xfId="0" applyBorder="1" applyFont="1"/>
    <xf borderId="27" fillId="0" fontId="16" numFmtId="0" xfId="0" applyBorder="1" applyFont="1"/>
    <xf borderId="28" fillId="0" fontId="16" numFmtId="0" xfId="0" applyBorder="1" applyFont="1"/>
    <xf borderId="0" fillId="0" fontId="3" numFmtId="167" xfId="0" applyAlignment="1" applyFont="1" applyNumberFormat="1">
      <alignment horizontal="center" shrinkToFit="0" wrapText="1"/>
    </xf>
    <xf borderId="32" fillId="0" fontId="25" numFmtId="167" xfId="0" applyAlignment="1" applyBorder="1" applyFont="1" applyNumberFormat="1">
      <alignment horizontal="right" shrinkToFit="0" vertical="center" wrapText="1"/>
    </xf>
    <xf borderId="33" fillId="0" fontId="3" numFmtId="167" xfId="0" applyAlignment="1" applyBorder="1" applyFont="1" applyNumberFormat="1">
      <alignment horizontal="right" shrinkToFit="0" wrapText="1"/>
    </xf>
    <xf borderId="14" fillId="0" fontId="3" numFmtId="167" xfId="0" applyAlignment="1" applyBorder="1" applyFont="1" applyNumberFormat="1">
      <alignment horizontal="center" shrinkToFit="0" vertical="center" wrapText="1"/>
    </xf>
    <xf borderId="34" fillId="0" fontId="4" numFmtId="0" xfId="0" applyBorder="1" applyFont="1"/>
    <xf borderId="35" fillId="0" fontId="12" numFmtId="0" xfId="0" applyAlignment="1" applyBorder="1" applyFont="1">
      <alignment shrinkToFit="0" vertical="center" wrapText="1"/>
    </xf>
    <xf borderId="32" fillId="0" fontId="3" numFmtId="167" xfId="0" applyAlignment="1" applyBorder="1" applyFont="1" applyNumberFormat="1">
      <alignment horizontal="right" shrinkToFit="0" vertical="center" wrapText="1"/>
    </xf>
    <xf borderId="36" fillId="0" fontId="3" numFmtId="167" xfId="0" applyAlignment="1" applyBorder="1" applyFont="1" applyNumberFormat="1">
      <alignment horizontal="right" shrinkToFit="0" wrapText="1"/>
    </xf>
    <xf borderId="21" fillId="0" fontId="4" numFmtId="0" xfId="0" applyBorder="1" applyFont="1"/>
    <xf borderId="28" fillId="0" fontId="12" numFmtId="0" xfId="0" applyAlignment="1" applyBorder="1" applyFont="1">
      <alignment shrinkToFit="0" vertical="center" wrapText="1"/>
    </xf>
    <xf borderId="37" fillId="0" fontId="3" numFmtId="167" xfId="0" applyAlignment="1" applyBorder="1" applyFont="1" applyNumberFormat="1">
      <alignment horizontal="right" shrinkToFit="0" wrapText="1"/>
    </xf>
    <xf borderId="38" fillId="0" fontId="4" numFmtId="0" xfId="0" applyBorder="1" applyFont="1"/>
    <xf borderId="39" fillId="0" fontId="12" numFmtId="0" xfId="0" applyAlignment="1" applyBorder="1" applyFont="1">
      <alignment shrinkToFit="0" vertical="center" wrapText="1"/>
    </xf>
    <xf borderId="13" fillId="0" fontId="3" numFmtId="167" xfId="0" applyAlignment="1" applyBorder="1" applyFont="1" applyNumberFormat="1">
      <alignment horizontal="right" shrinkToFit="0" vertical="center" wrapText="1"/>
    </xf>
    <xf borderId="0" fillId="0" fontId="3" numFmtId="167" xfId="0" applyAlignment="1" applyFont="1" applyNumberFormat="1">
      <alignment horizontal="right" shrinkToFit="0" wrapText="1"/>
    </xf>
    <xf borderId="0" fillId="0" fontId="4" numFmtId="0" xfId="0" applyFont="1"/>
    <xf borderId="13" fillId="0" fontId="0" numFmtId="0" xfId="0" applyAlignment="1" applyBorder="1" applyFont="1">
      <alignment shrinkToFit="0" wrapText="1"/>
    </xf>
    <xf borderId="15" fillId="0" fontId="0" numFmtId="0" xfId="0" applyBorder="1" applyFont="1"/>
    <xf borderId="13" fillId="0" fontId="15" numFmtId="0" xfId="0" applyAlignment="1" applyBorder="1" applyFont="1">
      <alignment horizontal="center" shrinkToFit="0" vertical="center" wrapText="1"/>
    </xf>
    <xf borderId="0" fillId="0" fontId="26" numFmtId="0" xfId="0" applyAlignment="1" applyFont="1">
      <alignment horizontal="center" shrinkToFit="0" vertical="center" wrapText="1"/>
    </xf>
    <xf borderId="13" fillId="0" fontId="27" numFmtId="0" xfId="0" applyAlignment="1" applyBorder="1" applyFont="1">
      <alignment horizontal="center" shrinkToFit="0" vertical="center" wrapText="1"/>
    </xf>
    <xf borderId="15" fillId="0" fontId="12" numFmtId="0" xfId="0" applyAlignment="1" applyBorder="1" applyFont="1">
      <alignment horizontal="left" shrinkToFit="0" vertical="center" wrapText="1"/>
    </xf>
    <xf borderId="40" fillId="0" fontId="0" numFmtId="0" xfId="0" applyAlignment="1" applyBorder="1" applyFont="1">
      <alignment shrinkToFit="0" wrapText="1"/>
    </xf>
    <xf borderId="41" fillId="0" fontId="0" numFmtId="0" xfId="0" applyBorder="1" applyFont="1"/>
    <xf borderId="2" fillId="2" fontId="28" numFmtId="0" xfId="0" applyAlignment="1" applyBorder="1" applyFont="1">
      <alignment horizontal="center" shrinkToFit="0" vertical="center" wrapText="1"/>
    </xf>
    <xf borderId="14" fillId="3" fontId="12" numFmtId="3" xfId="0" applyAlignment="1" applyBorder="1" applyFont="1" applyNumberFormat="1">
      <alignment horizontal="center" vertical="center"/>
    </xf>
    <xf borderId="40" fillId="0" fontId="15" numFmtId="0" xfId="0" applyAlignment="1" applyBorder="1" applyFont="1">
      <alignment horizontal="righ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0</xdr:colOff>
      <xdr:row>0</xdr:row>
      <xdr:rowOff>0</xdr:rowOff>
    </xdr:from>
    <xdr:ext cx="876300" cy="3619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cyberworldcleanupday.fr/mes-cyber-cleanups"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librairie.ademe.fr/cadic/6555/guide-en-route-vers-sobriete-numerique.pdf" TargetMode="External"/><Relationship Id="rId2" Type="http://schemas.openxmlformats.org/officeDocument/2006/relationships/hyperlink" Target="https://cyberworldcleanupday.fr/vos-outils/" TargetMode="External"/><Relationship Id="rId3" Type="http://schemas.openxmlformats.org/officeDocument/2006/relationships/hyperlink" Target="https://monconvertisseurco2.fr/?co2="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cyberworldcleanupday.fr/vos-outils/" TargetMode="External"/><Relationship Id="rId2" Type="http://schemas.openxmlformats.org/officeDocument/2006/relationships/hyperlink" Target="https://monconvertisseurco2.fr/?co2="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6.86"/>
    <col customWidth="1" min="2" max="2" width="117.0"/>
    <col customWidth="1" min="3" max="3" width="11.43"/>
  </cols>
  <sheetData>
    <row r="1" ht="28.5" customHeight="1">
      <c r="A1" s="1"/>
      <c r="B1" s="1"/>
      <c r="C1" s="2"/>
    </row>
    <row r="2" ht="24.75" customHeight="1">
      <c r="A2" s="1"/>
      <c r="C2" s="2"/>
    </row>
    <row r="3" ht="26.25" customHeight="1">
      <c r="A3" s="1"/>
      <c r="C3" s="2"/>
    </row>
    <row r="4" ht="30.0" customHeight="1">
      <c r="A4" s="1"/>
      <c r="C4" s="2"/>
    </row>
    <row r="5">
      <c r="A5" s="1"/>
      <c r="C5" s="2"/>
    </row>
    <row r="6" ht="44.25" customHeight="1">
      <c r="A6" s="3"/>
      <c r="B6" s="4" t="s">
        <v>0</v>
      </c>
      <c r="C6" s="2"/>
    </row>
    <row r="7">
      <c r="A7" s="5"/>
      <c r="B7" s="5"/>
      <c r="C7" s="2"/>
    </row>
    <row r="8">
      <c r="A8" s="6"/>
      <c r="B8" s="6" t="s">
        <v>1</v>
      </c>
      <c r="C8" s="2"/>
    </row>
    <row r="9">
      <c r="A9" s="7"/>
      <c r="B9" s="7"/>
      <c r="C9" s="2"/>
    </row>
    <row r="10">
      <c r="A10" s="7"/>
      <c r="B10" s="7" t="s">
        <v>2</v>
      </c>
      <c r="C10" s="2"/>
    </row>
    <row r="11">
      <c r="A11" s="8"/>
      <c r="B11" s="9" t="s">
        <v>3</v>
      </c>
      <c r="C11" s="2"/>
    </row>
    <row r="12">
      <c r="A12" s="2"/>
      <c r="B12" s="9" t="s">
        <v>4</v>
      </c>
      <c r="C12" s="2"/>
    </row>
    <row r="13">
      <c r="A13" s="2"/>
      <c r="B13" s="2"/>
      <c r="C13" s="2"/>
    </row>
    <row r="14">
      <c r="A14" s="7"/>
      <c r="B14" s="7" t="s">
        <v>5</v>
      </c>
      <c r="C14" s="2"/>
    </row>
    <row r="15">
      <c r="A15" s="7"/>
      <c r="B15" s="7"/>
      <c r="C15" s="2"/>
    </row>
    <row r="16">
      <c r="A16" s="7"/>
      <c r="B16" s="7" t="s">
        <v>6</v>
      </c>
      <c r="C16" s="2"/>
    </row>
    <row r="17">
      <c r="A17" s="7"/>
      <c r="B17" s="7"/>
      <c r="C17" s="2"/>
    </row>
    <row r="18">
      <c r="A18" s="7"/>
      <c r="B18" s="7" t="s">
        <v>7</v>
      </c>
      <c r="C18" s="2"/>
    </row>
    <row r="19">
      <c r="A19" s="2"/>
      <c r="C19" s="2"/>
    </row>
    <row r="20">
      <c r="A20" s="2"/>
      <c r="B20" s="7" t="s">
        <v>8</v>
      </c>
      <c r="C20" s="2"/>
    </row>
    <row r="21" ht="15.75" customHeight="1">
      <c r="A21" s="2"/>
      <c r="B21" s="10" t="s">
        <v>9</v>
      </c>
      <c r="C21" s="2"/>
    </row>
    <row r="22" ht="15.75" customHeight="1">
      <c r="A22" s="2"/>
      <c r="B22" s="2"/>
      <c r="C22" s="2"/>
    </row>
    <row r="23" ht="15.75" customHeight="1">
      <c r="A23" s="2"/>
      <c r="B23" s="2"/>
      <c r="C23" s="2"/>
    </row>
    <row r="24" ht="15.75" customHeight="1">
      <c r="A24" s="2"/>
      <c r="B24" s="2"/>
      <c r="C24" s="2"/>
    </row>
  </sheetData>
  <mergeCells count="1">
    <mergeCell ref="B1:B5"/>
  </mergeCells>
  <hyperlinks>
    <hyperlink display="Cyber CleanUp Données" location="Cyber CleanUp Données!A1" ref="B11"/>
    <hyperlink display="Cyber CleanUp Equipements" location="null!A1" ref="B12"/>
    <hyperlink r:id="rId1" ref="B21"/>
  </hyperlinks>
  <printOptions/>
  <pageMargins bottom="0.75" footer="0.0" header="0.0" left="0.7" right="0.7" top="0.75"/>
  <pageSetup paperSize="9" orientation="portrait"/>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7.29"/>
    <col customWidth="1" min="2" max="2" width="33.14"/>
    <col customWidth="1" min="3" max="3" width="2.43"/>
    <col customWidth="1" min="4" max="4" width="30.71"/>
    <col customWidth="1" min="5" max="5" width="2.0"/>
    <col customWidth="1" min="6" max="6" width="92.0"/>
    <col customWidth="1" min="7" max="7" width="12.29"/>
  </cols>
  <sheetData>
    <row r="1" ht="46.5" customHeight="1">
      <c r="A1" s="11"/>
      <c r="B1" s="12" t="s">
        <v>10</v>
      </c>
      <c r="C1" s="13"/>
      <c r="D1" s="13"/>
      <c r="E1" s="13"/>
      <c r="F1" s="14"/>
      <c r="G1" s="2"/>
    </row>
    <row r="2" ht="15.75" customHeight="1">
      <c r="A2" s="15"/>
      <c r="B2" s="15"/>
      <c r="C2" s="15"/>
      <c r="D2" s="2"/>
      <c r="E2" s="2"/>
      <c r="F2" s="2"/>
      <c r="G2" s="2"/>
    </row>
    <row r="3" ht="39.75" customHeight="1">
      <c r="A3" s="15"/>
      <c r="B3" s="16" t="s">
        <v>11</v>
      </c>
      <c r="C3" s="17"/>
      <c r="D3" s="17"/>
      <c r="E3" s="17"/>
      <c r="F3" s="18"/>
      <c r="G3" s="2"/>
    </row>
    <row r="4" ht="21.0" customHeight="1">
      <c r="A4" s="15"/>
      <c r="B4" s="19"/>
      <c r="C4" s="15"/>
      <c r="D4" s="20"/>
      <c r="G4" s="2"/>
    </row>
    <row r="5" ht="166.5" customHeight="1">
      <c r="A5" s="15"/>
      <c r="B5" s="21" t="s">
        <v>12</v>
      </c>
      <c r="C5" s="22"/>
      <c r="D5" s="23" t="s">
        <v>13</v>
      </c>
      <c r="E5" s="17"/>
      <c r="F5" s="18"/>
      <c r="G5" s="2"/>
    </row>
    <row r="6" ht="22.5" customHeight="1">
      <c r="A6" s="15"/>
      <c r="B6" s="19"/>
      <c r="C6" s="15"/>
      <c r="D6" s="20"/>
      <c r="G6" s="2"/>
    </row>
    <row r="7" ht="126.75" customHeight="1">
      <c r="A7" s="15"/>
      <c r="B7" s="21" t="s">
        <v>14</v>
      </c>
      <c r="C7" s="22"/>
      <c r="D7" s="23" t="s">
        <v>15</v>
      </c>
      <c r="E7" s="17"/>
      <c r="F7" s="18"/>
      <c r="G7" s="2"/>
    </row>
    <row r="8" ht="15.75" customHeight="1">
      <c r="A8" s="15"/>
      <c r="B8" s="19"/>
      <c r="C8" s="15"/>
      <c r="D8" s="2"/>
      <c r="G8" s="2"/>
    </row>
    <row r="9" ht="171.75" customHeight="1">
      <c r="A9" s="15"/>
      <c r="B9" s="21" t="s">
        <v>16</v>
      </c>
      <c r="C9" s="22"/>
      <c r="D9" s="24" t="s">
        <v>17</v>
      </c>
      <c r="E9" s="17"/>
      <c r="F9" s="18"/>
      <c r="G9" s="2"/>
    </row>
    <row r="10" ht="15.75" customHeight="1">
      <c r="A10" s="15"/>
      <c r="B10" s="15"/>
      <c r="C10" s="15"/>
      <c r="D10" s="2"/>
      <c r="E10" s="2"/>
      <c r="F10" s="2"/>
      <c r="G10" s="2"/>
    </row>
    <row r="11" ht="15.75" customHeight="1">
      <c r="A11" s="15"/>
      <c r="B11" s="15"/>
      <c r="C11" s="15"/>
      <c r="D11" s="2"/>
      <c r="E11" s="2"/>
      <c r="F11" s="2"/>
      <c r="G11" s="2"/>
    </row>
    <row r="12" ht="46.5" customHeight="1">
      <c r="A12" s="11"/>
      <c r="B12" s="12" t="s">
        <v>18</v>
      </c>
      <c r="C12" s="13"/>
      <c r="D12" s="13"/>
      <c r="E12" s="13"/>
      <c r="F12" s="14"/>
      <c r="G12" s="2"/>
    </row>
    <row r="13" ht="33.0" customHeight="1">
      <c r="A13" s="11"/>
      <c r="B13" s="25" t="s">
        <v>19</v>
      </c>
      <c r="C13" s="13"/>
      <c r="D13" s="13"/>
      <c r="E13" s="13"/>
      <c r="F13" s="14"/>
      <c r="G13" s="26"/>
    </row>
    <row r="14" ht="14.25" customHeight="1">
      <c r="A14" s="27"/>
      <c r="B14" s="27"/>
      <c r="C14" s="27"/>
      <c r="D14" s="27"/>
      <c r="E14" s="27"/>
      <c r="F14" s="27"/>
      <c r="G14" s="26"/>
    </row>
    <row r="15" ht="36.0" customHeight="1">
      <c r="A15" s="27"/>
      <c r="B15" s="28" t="s">
        <v>20</v>
      </c>
      <c r="C15" s="29"/>
      <c r="D15" s="29"/>
      <c r="E15" s="29"/>
      <c r="F15" s="30"/>
      <c r="G15" s="26"/>
    </row>
    <row r="16">
      <c r="A16" s="31"/>
      <c r="B16" s="32"/>
      <c r="C16" s="31"/>
      <c r="D16" s="31"/>
      <c r="E16" s="31"/>
      <c r="F16" s="33"/>
      <c r="G16" s="2"/>
    </row>
    <row r="17">
      <c r="A17" s="34"/>
      <c r="B17" s="35" t="s">
        <v>21</v>
      </c>
      <c r="C17" s="36"/>
      <c r="D17" s="37">
        <v>432.0</v>
      </c>
      <c r="E17" s="38"/>
      <c r="F17" s="39" t="s">
        <v>22</v>
      </c>
      <c r="G17" s="2"/>
    </row>
    <row r="18">
      <c r="A18" s="34"/>
      <c r="B18" s="40"/>
      <c r="C18" s="31"/>
      <c r="D18" s="31"/>
      <c r="E18" s="31"/>
      <c r="F18" s="41"/>
      <c r="G18" s="2"/>
    </row>
    <row r="19">
      <c r="A19" s="34"/>
      <c r="B19" s="35" t="s">
        <v>23</v>
      </c>
      <c r="C19" s="36"/>
      <c r="D19" s="42" t="s">
        <v>24</v>
      </c>
      <c r="E19" s="38"/>
      <c r="F19" s="39" t="s">
        <v>25</v>
      </c>
      <c r="G19" s="43"/>
    </row>
    <row r="20">
      <c r="A20" s="44"/>
      <c r="B20" s="45"/>
      <c r="C20" s="44"/>
      <c r="D20" s="31"/>
      <c r="E20" s="31"/>
      <c r="F20" s="39"/>
      <c r="G20" s="2"/>
    </row>
    <row r="21">
      <c r="A21" s="46" t="s">
        <v>26</v>
      </c>
      <c r="B21" s="47" t="s">
        <v>27</v>
      </c>
      <c r="C21" s="48"/>
      <c r="D21" s="49">
        <f>IF(D19="ko",D17/(1024^2),IF(D19="Mo",D17/1024,IF(D19="Go",D17,D17*1024)))</f>
        <v>442368</v>
      </c>
      <c r="E21" s="2"/>
      <c r="F21" s="50" t="s">
        <v>28</v>
      </c>
      <c r="G21" s="2"/>
    </row>
    <row r="22">
      <c r="A22" s="15"/>
      <c r="B22" s="51"/>
      <c r="C22" s="52"/>
      <c r="D22" s="53"/>
      <c r="E22" s="53"/>
      <c r="F22" s="54"/>
      <c r="G22" s="2"/>
    </row>
    <row r="23" ht="19.5" customHeight="1">
      <c r="A23" s="27"/>
      <c r="B23" s="27"/>
      <c r="C23" s="27"/>
      <c r="D23" s="27"/>
      <c r="E23" s="27"/>
      <c r="F23" s="27"/>
      <c r="G23" s="26"/>
    </row>
    <row r="24" ht="36.0" customHeight="1">
      <c r="A24" s="27"/>
      <c r="B24" s="28" t="s">
        <v>29</v>
      </c>
      <c r="C24" s="29"/>
      <c r="D24" s="29"/>
      <c r="E24" s="29"/>
      <c r="F24" s="30"/>
      <c r="G24" s="26"/>
    </row>
    <row r="25">
      <c r="A25" s="31"/>
      <c r="B25" s="55"/>
      <c r="C25" s="31"/>
      <c r="D25" s="56"/>
      <c r="E25" s="57"/>
      <c r="F25" s="58"/>
      <c r="G25" s="2"/>
    </row>
    <row r="26" ht="25.5" customHeight="1">
      <c r="A26" s="34"/>
      <c r="B26" s="59" t="s">
        <v>30</v>
      </c>
      <c r="C26" s="19"/>
      <c r="D26" s="60">
        <f>(D21)*209.5</f>
        <v>92676096</v>
      </c>
      <c r="E26" s="61"/>
      <c r="F26" s="62" t="s">
        <v>31</v>
      </c>
      <c r="G26" s="2"/>
    </row>
    <row r="27" ht="25.5" customHeight="1">
      <c r="A27" s="34"/>
      <c r="B27" s="59" t="s">
        <v>32</v>
      </c>
      <c r="C27" s="19"/>
      <c r="D27" s="63">
        <f>((D21)*209.5)/1000</f>
        <v>92676.096</v>
      </c>
      <c r="E27" s="61"/>
      <c r="F27" s="64"/>
      <c r="G27" s="2"/>
    </row>
    <row r="28" ht="25.5" customHeight="1">
      <c r="A28" s="34"/>
      <c r="B28" s="59" t="s">
        <v>33</v>
      </c>
      <c r="C28" s="19"/>
      <c r="D28" s="63">
        <f>((D21)*209.5)/1000000</f>
        <v>92.676096</v>
      </c>
      <c r="E28" s="65"/>
      <c r="F28" s="66"/>
      <c r="G28" s="2"/>
    </row>
    <row r="29">
      <c r="A29" s="67"/>
      <c r="B29" s="68"/>
      <c r="C29" s="69"/>
      <c r="D29" s="70"/>
      <c r="E29" s="71"/>
      <c r="F29" s="72"/>
      <c r="G29" s="2"/>
    </row>
    <row r="30" hidden="1">
      <c r="A30" s="46" t="s">
        <v>26</v>
      </c>
      <c r="B30" s="73" t="s">
        <v>34</v>
      </c>
      <c r="C30" s="74"/>
      <c r="D30" s="75" t="s">
        <v>35</v>
      </c>
      <c r="E30" s="75"/>
      <c r="F30" s="76"/>
      <c r="G30" s="2"/>
    </row>
    <row r="31" hidden="1">
      <c r="A31" s="46" t="s">
        <v>26</v>
      </c>
      <c r="B31" s="77">
        <f>ROUND(D27,0)</f>
        <v>92676</v>
      </c>
      <c r="C31" s="78"/>
      <c r="D31" s="79"/>
      <c r="E31" s="80"/>
      <c r="F31" s="76"/>
      <c r="G31" s="2"/>
    </row>
    <row r="32" hidden="1">
      <c r="A32" s="46" t="s">
        <v>26</v>
      </c>
      <c r="B32" s="81" t="s">
        <v>36</v>
      </c>
      <c r="C32" s="82"/>
      <c r="D32" s="83"/>
      <c r="E32" s="84"/>
      <c r="F32" s="85"/>
      <c r="G32" s="2"/>
    </row>
    <row r="33" ht="42.0" customHeight="1">
      <c r="A33" s="86"/>
      <c r="B33" s="87" t="s">
        <v>37</v>
      </c>
      <c r="C33" s="88"/>
      <c r="D33" s="88"/>
      <c r="E33" s="88"/>
      <c r="F33" s="89"/>
      <c r="G33" s="2"/>
    </row>
    <row r="34">
      <c r="A34" s="90"/>
      <c r="B34" s="91"/>
      <c r="C34" s="92"/>
      <c r="D34" s="93"/>
      <c r="E34" s="94"/>
      <c r="F34" s="95"/>
      <c r="G34" s="2"/>
    </row>
    <row r="35" ht="24.0" customHeight="1">
      <c r="A35" s="96"/>
      <c r="B35" s="97" t="s">
        <v>38</v>
      </c>
      <c r="C35" s="98"/>
      <c r="D35" s="99">
        <f>D27/0.193</f>
        <v>480187.0259</v>
      </c>
      <c r="E35" s="100"/>
      <c r="F35" s="101" t="s">
        <v>39</v>
      </c>
      <c r="G35" s="2"/>
    </row>
    <row r="36" ht="24.0" customHeight="1">
      <c r="A36" s="96"/>
      <c r="B36" s="102" t="s">
        <v>40</v>
      </c>
      <c r="C36" s="103"/>
      <c r="D36" s="99">
        <f>D27/0.186</f>
        <v>498258.5806</v>
      </c>
      <c r="E36" s="104"/>
      <c r="F36" s="105" t="s">
        <v>41</v>
      </c>
      <c r="G36" s="2"/>
    </row>
    <row r="37" ht="24.0" customHeight="1">
      <c r="A37" s="96"/>
      <c r="B37" s="102" t="s">
        <v>42</v>
      </c>
      <c r="C37" s="103"/>
      <c r="D37" s="99">
        <f>D27/156</f>
        <v>594.0775385</v>
      </c>
      <c r="E37" s="104"/>
      <c r="F37" s="105" t="s">
        <v>43</v>
      </c>
      <c r="G37" s="2"/>
    </row>
    <row r="38" ht="24.0" customHeight="1">
      <c r="A38" s="96"/>
      <c r="B38" s="102" t="s">
        <v>44</v>
      </c>
      <c r="C38" s="106"/>
      <c r="D38" s="99">
        <f>D27/32.8</f>
        <v>2825.490732</v>
      </c>
      <c r="E38" s="107"/>
      <c r="F38" s="108" t="s">
        <v>45</v>
      </c>
      <c r="G38" s="2"/>
    </row>
    <row r="39" ht="24.0" customHeight="1">
      <c r="A39" s="96"/>
      <c r="B39" s="109" t="s">
        <v>46</v>
      </c>
      <c r="C39" s="110"/>
      <c r="D39" s="99">
        <f>D27/7.26</f>
        <v>12765.30248</v>
      </c>
      <c r="E39" s="111"/>
      <c r="F39" s="108" t="s">
        <v>47</v>
      </c>
      <c r="G39" s="2"/>
    </row>
    <row r="40" ht="15.75" customHeight="1">
      <c r="A40" s="15"/>
      <c r="B40" s="112"/>
      <c r="C40" s="15"/>
      <c r="D40" s="2"/>
      <c r="E40" s="2"/>
      <c r="F40" s="113"/>
      <c r="G40" s="2"/>
    </row>
    <row r="41" ht="44.25" customHeight="1">
      <c r="A41" s="27"/>
      <c r="B41" s="114" t="s">
        <v>48</v>
      </c>
      <c r="F41" s="64"/>
      <c r="G41" s="26"/>
    </row>
    <row r="42" ht="52.5" customHeight="1">
      <c r="A42" s="115"/>
      <c r="B42" s="116" t="str">
        <f>HYPERLINK(CONCATENATE(B30,B31,B32))</f>
        <v>https://monconvertisseurco2.fr/?co2=92676&amp;theme=default&amp;title=1</v>
      </c>
      <c r="E42" s="56"/>
      <c r="F42" s="117" t="s">
        <v>49</v>
      </c>
      <c r="G42" s="2"/>
    </row>
    <row r="43" ht="15.75" customHeight="1">
      <c r="A43" s="15"/>
      <c r="B43" s="118"/>
      <c r="C43" s="52"/>
      <c r="D43" s="53"/>
      <c r="E43" s="53"/>
      <c r="F43" s="119"/>
      <c r="G43" s="2"/>
    </row>
    <row r="44" ht="15.75" customHeight="1">
      <c r="A44" s="15"/>
      <c r="B44" s="15"/>
      <c r="C44" s="15"/>
      <c r="D44" s="2"/>
      <c r="E44" s="2"/>
      <c r="F44" s="2"/>
      <c r="G44" s="2"/>
    </row>
    <row r="45" ht="15.75" customHeight="1">
      <c r="A45" s="15"/>
      <c r="B45" s="15"/>
      <c r="C45" s="15"/>
      <c r="D45" s="2"/>
      <c r="E45" s="2"/>
      <c r="F45" s="2"/>
      <c r="G45" s="2"/>
    </row>
  </sheetData>
  <mergeCells count="17">
    <mergeCell ref="B1:F1"/>
    <mergeCell ref="B3:F3"/>
    <mergeCell ref="D4:F4"/>
    <mergeCell ref="D5:F5"/>
    <mergeCell ref="D6:F6"/>
    <mergeCell ref="D7:F7"/>
    <mergeCell ref="D8:F8"/>
    <mergeCell ref="B33:F33"/>
    <mergeCell ref="B41:F41"/>
    <mergeCell ref="B42:D42"/>
    <mergeCell ref="D9:F9"/>
    <mergeCell ref="B12:F12"/>
    <mergeCell ref="B13:F13"/>
    <mergeCell ref="B15:F15"/>
    <mergeCell ref="B24:F24"/>
    <mergeCell ref="F26:F28"/>
    <mergeCell ref="D30:D32"/>
  </mergeCells>
  <dataValidations>
    <dataValidation type="list" allowBlank="1" sqref="D19">
      <formula1>"ko,Mo,Go,To"</formula1>
    </dataValidation>
  </dataValidations>
  <hyperlinks>
    <hyperlink r:id="rId1" ref="D9"/>
    <hyperlink r:id="rId2" ref="B13"/>
    <hyperlink r:id="rId3" ref="B30"/>
  </hyperlinks>
  <printOptions/>
  <pageMargins bottom="0.75" footer="0.0" header="0.0" left="0.7" right="0.7" top="0.75"/>
  <pageSetup orientation="landscape"/>
  <drawing r:id="rId4"/>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7.29"/>
    <col customWidth="1" min="2" max="2" width="33.14"/>
    <col customWidth="1" min="3" max="3" width="2.43"/>
    <col customWidth="1" min="4" max="4" width="30.71"/>
    <col customWidth="1" min="5" max="5" width="2.0"/>
    <col customWidth="1" min="6" max="6" width="92.29"/>
    <col customWidth="1" min="7" max="7" width="9.0"/>
  </cols>
  <sheetData>
    <row r="1" ht="46.5" customHeight="1">
      <c r="A1" s="11"/>
      <c r="B1" s="12" t="s">
        <v>50</v>
      </c>
      <c r="C1" s="13"/>
      <c r="D1" s="13"/>
      <c r="E1" s="13"/>
      <c r="F1" s="14"/>
      <c r="G1" s="2"/>
    </row>
    <row r="2" ht="15.75" customHeight="1">
      <c r="A2" s="15"/>
      <c r="B2" s="15"/>
      <c r="C2" s="15"/>
      <c r="D2" s="2"/>
      <c r="E2" s="2"/>
      <c r="F2" s="2"/>
      <c r="G2" s="2"/>
    </row>
    <row r="3" ht="39.75" customHeight="1">
      <c r="A3" s="15"/>
      <c r="B3" s="16" t="s">
        <v>51</v>
      </c>
      <c r="C3" s="17"/>
      <c r="D3" s="17"/>
      <c r="E3" s="17"/>
      <c r="F3" s="18"/>
      <c r="G3" s="2"/>
    </row>
    <row r="4" ht="21.0" customHeight="1">
      <c r="A4" s="15"/>
      <c r="B4" s="19"/>
      <c r="C4" s="15"/>
      <c r="D4" s="20"/>
      <c r="G4" s="2"/>
    </row>
    <row r="5" ht="161.25" customHeight="1">
      <c r="A5" s="15"/>
      <c r="B5" s="21" t="s">
        <v>52</v>
      </c>
      <c r="C5" s="22"/>
      <c r="D5" s="23" t="s">
        <v>53</v>
      </c>
      <c r="E5" s="17"/>
      <c r="F5" s="18"/>
      <c r="G5" s="2"/>
    </row>
    <row r="6" ht="22.5" customHeight="1">
      <c r="A6" s="15"/>
      <c r="B6" s="19"/>
      <c r="C6" s="15"/>
      <c r="D6" s="20"/>
      <c r="G6" s="2"/>
    </row>
    <row r="7" ht="173.25" customHeight="1">
      <c r="A7" s="15"/>
      <c r="B7" s="21" t="s">
        <v>54</v>
      </c>
      <c r="C7" s="22"/>
      <c r="D7" s="23" t="s">
        <v>55</v>
      </c>
      <c r="E7" s="17"/>
      <c r="F7" s="18"/>
      <c r="G7" s="2"/>
    </row>
    <row r="8" ht="15.75" customHeight="1">
      <c r="A8" s="15"/>
      <c r="B8" s="19"/>
      <c r="C8" s="15"/>
      <c r="D8" s="2"/>
      <c r="G8" s="2"/>
    </row>
    <row r="9" ht="15.75" customHeight="1">
      <c r="A9" s="15"/>
      <c r="B9" s="15"/>
      <c r="C9" s="15"/>
      <c r="D9" s="2"/>
      <c r="E9" s="2"/>
      <c r="F9" s="2"/>
      <c r="G9" s="2"/>
    </row>
    <row r="10" ht="46.5" customHeight="1">
      <c r="A10" s="11"/>
      <c r="B10" s="12" t="s">
        <v>56</v>
      </c>
      <c r="C10" s="13"/>
      <c r="D10" s="13"/>
      <c r="E10" s="13"/>
      <c r="F10" s="14"/>
      <c r="G10" s="2"/>
    </row>
    <row r="11" ht="62.25" customHeight="1">
      <c r="A11" s="11"/>
      <c r="B11" s="120" t="s">
        <v>57</v>
      </c>
      <c r="C11" s="13"/>
      <c r="D11" s="13"/>
      <c r="E11" s="13"/>
      <c r="F11" s="14"/>
      <c r="G11" s="26"/>
    </row>
    <row r="12" ht="14.25" customHeight="1">
      <c r="A12" s="27"/>
      <c r="B12" s="27"/>
      <c r="C12" s="27"/>
      <c r="D12" s="27"/>
      <c r="E12" s="27"/>
      <c r="F12" s="27"/>
      <c r="G12" s="26"/>
    </row>
    <row r="13" ht="36.0" customHeight="1">
      <c r="A13" s="27"/>
      <c r="B13" s="28" t="s">
        <v>58</v>
      </c>
      <c r="C13" s="29"/>
      <c r="D13" s="29"/>
      <c r="E13" s="29"/>
      <c r="F13" s="30"/>
      <c r="G13" s="26"/>
    </row>
    <row r="14">
      <c r="A14" s="31"/>
      <c r="B14" s="32"/>
      <c r="C14" s="31"/>
      <c r="D14" s="31"/>
      <c r="E14" s="31"/>
      <c r="F14" s="33"/>
      <c r="G14" s="2"/>
    </row>
    <row r="15" ht="26.25" customHeight="1">
      <c r="A15" s="34"/>
      <c r="B15" s="35" t="s">
        <v>59</v>
      </c>
      <c r="C15" s="36"/>
      <c r="D15" s="121">
        <v>20.0</v>
      </c>
      <c r="E15" s="38"/>
      <c r="F15" s="39" t="s">
        <v>60</v>
      </c>
      <c r="G15" s="2"/>
    </row>
    <row r="16">
      <c r="A16" s="34"/>
      <c r="B16" s="40"/>
      <c r="C16" s="31"/>
      <c r="D16" s="31"/>
      <c r="E16" s="31"/>
      <c r="F16" s="41"/>
      <c r="G16" s="2"/>
    </row>
    <row r="17" ht="26.25" customHeight="1">
      <c r="A17" s="34"/>
      <c r="B17" s="35" t="s">
        <v>61</v>
      </c>
      <c r="C17" s="36"/>
      <c r="D17" s="121">
        <v>100.0</v>
      </c>
      <c r="E17" s="38"/>
      <c r="F17" s="39" t="s">
        <v>62</v>
      </c>
      <c r="G17" s="2"/>
    </row>
    <row r="18">
      <c r="A18" s="34"/>
      <c r="B18" s="40"/>
      <c r="C18" s="31"/>
      <c r="D18" s="31"/>
      <c r="E18" s="31"/>
      <c r="F18" s="41"/>
      <c r="G18" s="2"/>
    </row>
    <row r="19" ht="26.25" customHeight="1">
      <c r="A19" s="34"/>
      <c r="B19" s="35" t="s">
        <v>63</v>
      </c>
      <c r="C19" s="36"/>
      <c r="D19" s="121">
        <v>10.0</v>
      </c>
      <c r="E19" s="38"/>
      <c r="F19" s="39" t="s">
        <v>64</v>
      </c>
      <c r="G19" s="2"/>
    </row>
    <row r="20">
      <c r="A20" s="34"/>
      <c r="B20" s="40"/>
      <c r="C20" s="31"/>
      <c r="D20" s="31"/>
      <c r="E20" s="31"/>
      <c r="F20" s="41"/>
      <c r="G20" s="2"/>
    </row>
    <row r="21" ht="26.25" customHeight="1">
      <c r="A21" s="34"/>
      <c r="B21" s="35" t="s">
        <v>65</v>
      </c>
      <c r="C21" s="36"/>
      <c r="D21" s="121">
        <v>50.0</v>
      </c>
      <c r="E21" s="38"/>
      <c r="F21" s="39" t="s">
        <v>66</v>
      </c>
      <c r="G21" s="2"/>
    </row>
    <row r="22">
      <c r="A22" s="15"/>
      <c r="B22" s="122"/>
      <c r="C22" s="52"/>
      <c r="D22" s="53"/>
      <c r="E22" s="53"/>
      <c r="F22" s="54"/>
      <c r="G22" s="2"/>
    </row>
    <row r="23" ht="19.5" customHeight="1">
      <c r="A23" s="27"/>
      <c r="B23" s="27"/>
      <c r="C23" s="27"/>
      <c r="D23" s="27"/>
      <c r="E23" s="27"/>
      <c r="F23" s="27"/>
      <c r="G23" s="26"/>
    </row>
    <row r="24" ht="36.0" customHeight="1">
      <c r="A24" s="27"/>
      <c r="B24" s="28" t="s">
        <v>67</v>
      </c>
      <c r="C24" s="29"/>
      <c r="D24" s="29"/>
      <c r="E24" s="29"/>
      <c r="F24" s="30"/>
      <c r="G24" s="26"/>
    </row>
    <row r="25">
      <c r="A25" s="31"/>
      <c r="B25" s="55"/>
      <c r="C25" s="31"/>
      <c r="D25" s="56"/>
      <c r="E25" s="57"/>
      <c r="F25" s="58"/>
      <c r="G25" s="2"/>
    </row>
    <row r="26" ht="25.5" customHeight="1">
      <c r="A26" s="34"/>
      <c r="B26" s="59" t="s">
        <v>32</v>
      </c>
      <c r="C26" s="19"/>
      <c r="D26" s="60">
        <f>(D15*106)+(D17*58.1)+(D19*64.9)+(D21*70.8)</f>
        <v>12119</v>
      </c>
      <c r="E26" s="61"/>
      <c r="F26" s="62" t="s">
        <v>68</v>
      </c>
      <c r="G26" s="2"/>
    </row>
    <row r="27" ht="25.5" customHeight="1">
      <c r="A27" s="34"/>
      <c r="B27" s="59" t="s">
        <v>33</v>
      </c>
      <c r="C27" s="19"/>
      <c r="D27" s="63">
        <f>D26/1000</f>
        <v>12.119</v>
      </c>
      <c r="E27" s="65"/>
      <c r="F27" s="66"/>
      <c r="G27" s="2"/>
    </row>
    <row r="28">
      <c r="A28" s="67"/>
      <c r="B28" s="68"/>
      <c r="C28" s="69"/>
      <c r="D28" s="70"/>
      <c r="E28" s="71"/>
      <c r="F28" s="72"/>
      <c r="G28" s="2"/>
    </row>
    <row r="29" hidden="1">
      <c r="A29" s="46" t="s">
        <v>26</v>
      </c>
      <c r="B29" s="73" t="s">
        <v>34</v>
      </c>
      <c r="C29" s="74"/>
      <c r="D29" s="75" t="s">
        <v>35</v>
      </c>
      <c r="E29" s="75"/>
      <c r="F29" s="76"/>
      <c r="G29" s="2"/>
    </row>
    <row r="30" hidden="1">
      <c r="A30" s="46" t="s">
        <v>26</v>
      </c>
      <c r="B30" s="77">
        <f>ROUND(D26,0)</f>
        <v>12119</v>
      </c>
      <c r="C30" s="78"/>
      <c r="D30" s="79"/>
      <c r="E30" s="80"/>
      <c r="F30" s="76"/>
      <c r="G30" s="2"/>
    </row>
    <row r="31" hidden="1">
      <c r="A31" s="46" t="s">
        <v>26</v>
      </c>
      <c r="B31" s="81" t="s">
        <v>36</v>
      </c>
      <c r="C31" s="82"/>
      <c r="D31" s="83"/>
      <c r="E31" s="84"/>
      <c r="F31" s="85"/>
      <c r="G31" s="2"/>
    </row>
    <row r="32" ht="42.0" customHeight="1">
      <c r="A32" s="86"/>
      <c r="B32" s="87" t="s">
        <v>69</v>
      </c>
      <c r="C32" s="88"/>
      <c r="D32" s="88"/>
      <c r="E32" s="88"/>
      <c r="F32" s="89"/>
      <c r="G32" s="2"/>
    </row>
    <row r="33">
      <c r="A33" s="90"/>
      <c r="B33" s="91"/>
      <c r="C33" s="92"/>
      <c r="D33" s="93"/>
      <c r="E33" s="94"/>
      <c r="F33" s="95"/>
      <c r="G33" s="2"/>
    </row>
    <row r="34" ht="24.0" customHeight="1">
      <c r="A34" s="96"/>
      <c r="B34" s="97" t="s">
        <v>38</v>
      </c>
      <c r="C34" s="98"/>
      <c r="D34" s="99">
        <f>D26/0.193</f>
        <v>62792.74611</v>
      </c>
      <c r="E34" s="100"/>
      <c r="F34" s="101" t="s">
        <v>39</v>
      </c>
      <c r="G34" s="2"/>
    </row>
    <row r="35" ht="24.0" customHeight="1">
      <c r="A35" s="96"/>
      <c r="B35" s="102" t="s">
        <v>40</v>
      </c>
      <c r="C35" s="103"/>
      <c r="D35" s="99">
        <f>D26/0.186</f>
        <v>65155.91398</v>
      </c>
      <c r="E35" s="104"/>
      <c r="F35" s="105" t="s">
        <v>41</v>
      </c>
      <c r="G35" s="2"/>
    </row>
    <row r="36" ht="24.0" customHeight="1">
      <c r="A36" s="96"/>
      <c r="B36" s="102" t="s">
        <v>42</v>
      </c>
      <c r="C36" s="103"/>
      <c r="D36" s="99">
        <f>D26/156</f>
        <v>77.68589744</v>
      </c>
      <c r="E36" s="104"/>
      <c r="F36" s="105" t="s">
        <v>43</v>
      </c>
      <c r="G36" s="2"/>
    </row>
    <row r="37" ht="24.0" customHeight="1">
      <c r="A37" s="96"/>
      <c r="B37" s="102" t="s">
        <v>44</v>
      </c>
      <c r="C37" s="106"/>
      <c r="D37" s="99">
        <f>D26/32.8</f>
        <v>369.4817073</v>
      </c>
      <c r="E37" s="107"/>
      <c r="F37" s="108" t="s">
        <v>45</v>
      </c>
      <c r="G37" s="2"/>
    </row>
    <row r="38" ht="24.0" customHeight="1">
      <c r="A38" s="96"/>
      <c r="B38" s="109" t="s">
        <v>46</v>
      </c>
      <c r="C38" s="110"/>
      <c r="D38" s="99">
        <f>D26/7.26</f>
        <v>1669.283747</v>
      </c>
      <c r="E38" s="111"/>
      <c r="F38" s="108" t="s">
        <v>47</v>
      </c>
      <c r="G38" s="2"/>
    </row>
    <row r="39" ht="15.75" customHeight="1">
      <c r="A39" s="15"/>
      <c r="B39" s="112"/>
      <c r="C39" s="15"/>
      <c r="D39" s="2"/>
      <c r="E39" s="2"/>
      <c r="F39" s="113"/>
      <c r="G39" s="2"/>
    </row>
    <row r="40" ht="44.25" customHeight="1">
      <c r="A40" s="27"/>
      <c r="B40" s="114" t="s">
        <v>70</v>
      </c>
      <c r="F40" s="64"/>
      <c r="G40" s="26"/>
    </row>
    <row r="41" ht="52.5" customHeight="1">
      <c r="A41" s="115"/>
      <c r="B41" s="116" t="str">
        <f>HYPERLINK(CONCATENATE(B29,B30,B31))</f>
        <v>https://monconvertisseurco2.fr/?co2=12119&amp;theme=default&amp;title=1</v>
      </c>
      <c r="E41" s="56"/>
      <c r="F41" s="117" t="s">
        <v>71</v>
      </c>
      <c r="G41" s="2"/>
    </row>
    <row r="42" ht="15.75" customHeight="1">
      <c r="A42" s="15"/>
      <c r="B42" s="118"/>
      <c r="C42" s="52"/>
      <c r="D42" s="53"/>
      <c r="E42" s="53"/>
      <c r="F42" s="119"/>
      <c r="G42" s="2"/>
    </row>
    <row r="43" ht="15.75" customHeight="1">
      <c r="A43" s="15"/>
      <c r="B43" s="15"/>
      <c r="C43" s="15"/>
      <c r="D43" s="2"/>
      <c r="E43" s="2"/>
      <c r="F43" s="2"/>
      <c r="G43" s="2"/>
    </row>
    <row r="44" ht="15.75" customHeight="1">
      <c r="A44" s="15"/>
      <c r="B44" s="15"/>
      <c r="C44" s="15"/>
      <c r="D44" s="2"/>
      <c r="E44" s="2"/>
      <c r="F44" s="2"/>
      <c r="G44" s="2"/>
    </row>
  </sheetData>
  <mergeCells count="16">
    <mergeCell ref="B1:F1"/>
    <mergeCell ref="B3:F3"/>
    <mergeCell ref="D4:F4"/>
    <mergeCell ref="D5:F5"/>
    <mergeCell ref="D6:F6"/>
    <mergeCell ref="D7:F7"/>
    <mergeCell ref="D8:F8"/>
    <mergeCell ref="B40:F40"/>
    <mergeCell ref="B41:D41"/>
    <mergeCell ref="B10:F10"/>
    <mergeCell ref="B11:F11"/>
    <mergeCell ref="B13:F13"/>
    <mergeCell ref="B24:F24"/>
    <mergeCell ref="F26:F27"/>
    <mergeCell ref="D29:D31"/>
    <mergeCell ref="B32:F32"/>
  </mergeCells>
  <hyperlinks>
    <hyperlink r:id="rId1" ref="B11"/>
    <hyperlink r:id="rId2" ref="B29"/>
  </hyperlinks>
  <printOptions/>
  <pageMargins bottom="0.75" footer="0.0" header="0.0" left="0.7" right="0.7" top="0.75"/>
  <pageSetup orientation="landscape"/>
  <drawing r:id="rId3"/>
</worksheet>
</file>